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g88519\Desktop\"/>
    </mc:Choice>
  </mc:AlternateContent>
  <xr:revisionPtr revIDLastSave="0" documentId="13_ncr:1_{C5A91009-D2A5-49A2-AD0A-46DBC50E1A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" l="1"/>
  <c r="J8" i="1"/>
  <c r="I8" i="1" s="1"/>
  <c r="I11" i="1" l="1"/>
  <c r="G8" i="1"/>
  <c r="I10" i="1" l="1"/>
  <c r="G11" i="1"/>
  <c r="G10" i="1"/>
  <c r="I13" i="1" l="1"/>
  <c r="I15" i="1" s="1"/>
  <c r="G13" i="1"/>
  <c r="G15" i="1" s="1"/>
  <c r="J16" i="1" l="1"/>
  <c r="K20" i="1" s="1"/>
  <c r="K23" i="1" s="1"/>
  <c r="K21" i="1" l="1"/>
  <c r="K22" i="1"/>
</calcChain>
</file>

<file path=xl/sharedStrings.xml><?xml version="1.0" encoding="utf-8"?>
<sst xmlns="http://schemas.openxmlformats.org/spreadsheetml/2006/main" count="21" uniqueCount="21">
  <si>
    <t>km</t>
  </si>
  <si>
    <t>im Jahr</t>
  </si>
  <si>
    <t>in 2 Jahren</t>
  </si>
  <si>
    <t>in 3 Jahren</t>
  </si>
  <si>
    <t>Elektro</t>
  </si>
  <si>
    <t>Verbrenner</t>
  </si>
  <si>
    <t>in 4 Jahren</t>
  </si>
  <si>
    <t>Ersparnis Elektro im Monat netto</t>
  </si>
  <si>
    <t>Listenpreis</t>
  </si>
  <si>
    <t>Summe brutto</t>
  </si>
  <si>
    <t>Rechenwert</t>
  </si>
  <si>
    <t>Kostenvergleich Dienstwagen mit 1%-Versteuerung</t>
  </si>
  <si>
    <t>(Privatanteil)</t>
  </si>
  <si>
    <t xml:space="preserve">Strecke Wohnung-1. Tätigkeitsstätte </t>
  </si>
  <si>
    <t>(zu versteuernder geldwerter Vorteil)</t>
  </si>
  <si>
    <t>Ersparnis Elekro auf Jahre:</t>
  </si>
  <si>
    <t>Steuersatz*</t>
  </si>
  <si>
    <r>
      <rPr>
        <b/>
        <sz val="11"/>
        <color rgb="FF00B050"/>
        <rFont val="Wingdings"/>
        <charset val="2"/>
      </rPr>
      <t>è</t>
    </r>
  </si>
  <si>
    <t xml:space="preserve">Es handelt sich um eine Beispielrechnung. </t>
  </si>
  <si>
    <t>Bei Rückfragen wenden Sie sich bitte an Ihren zuständigen HR-Business Partner.</t>
  </si>
  <si>
    <t>* Steuerabgabe ist abhängig von Einkommen und Steuerklasse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</si>
</sst>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B050"/>
      <name val="Wingdings"/>
      <charset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B050"/>
      <name val="Arial"/>
      <family val="2"/>
    </font>
    <font>
      <sz val="9"/>
      <color theme="1"/>
      <name val="Arial"/>
      <family val="2"/>
    </font>
    <font>
      <sz val="11"/>
      <color rgb="FF00B050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3" fillId="3" borderId="0" xfId="0" applyFont="1" applyFill="1"/>
    <xf numFmtId="0" fontId="3" fillId="0" borderId="0" xfId="0" applyFont="1"/>
    <xf numFmtId="0" fontId="5" fillId="0" borderId="0" xfId="0" applyFont="1"/>
    <xf numFmtId="0" fontId="3" fillId="3" borderId="0" xfId="0" applyFont="1" applyFill="1" applyAlignment="1">
      <alignment horizontal="right"/>
    </xf>
    <xf numFmtId="43" fontId="3" fillId="3" borderId="0" xfId="1" applyFont="1" applyFill="1"/>
    <xf numFmtId="9" fontId="3" fillId="3" borderId="0" xfId="0" applyNumberFormat="1" applyFont="1" applyFill="1"/>
    <xf numFmtId="0" fontId="3" fillId="3" borderId="0" xfId="0" applyFont="1" applyFill="1" applyAlignment="1">
      <alignment horizontal="left"/>
    </xf>
    <xf numFmtId="10" fontId="3" fillId="3" borderId="0" xfId="2" applyNumberFormat="1" applyFont="1" applyFill="1"/>
    <xf numFmtId="0" fontId="6" fillId="3" borderId="0" xfId="0" applyFont="1" applyFill="1"/>
    <xf numFmtId="43" fontId="6" fillId="3" borderId="0" xfId="1" applyFont="1" applyFill="1"/>
    <xf numFmtId="0" fontId="7" fillId="3" borderId="0" xfId="0" quotePrefix="1" applyFont="1" applyFill="1" applyAlignment="1">
      <alignment horizontal="right"/>
    </xf>
    <xf numFmtId="44" fontId="7" fillId="3" borderId="0" xfId="3" applyFont="1" applyFill="1" applyAlignment="1"/>
    <xf numFmtId="0" fontId="7" fillId="3" borderId="0" xfId="0" applyFont="1" applyFill="1"/>
    <xf numFmtId="0" fontId="3" fillId="3" borderId="2" xfId="0" applyFont="1" applyFill="1" applyBorder="1"/>
    <xf numFmtId="0" fontId="3" fillId="3" borderId="4" xfId="0" applyFont="1" applyFill="1" applyBorder="1"/>
    <xf numFmtId="0" fontId="3" fillId="3" borderId="6" xfId="0" applyFont="1" applyFill="1" applyBorder="1"/>
    <xf numFmtId="43" fontId="3" fillId="5" borderId="0" xfId="1" applyFont="1" applyFill="1" applyProtection="1">
      <protection locked="0"/>
    </xf>
    <xf numFmtId="43" fontId="6" fillId="4" borderId="0" xfId="1" applyFont="1" applyFill="1"/>
    <xf numFmtId="0" fontId="3" fillId="3" borderId="0" xfId="0" applyFont="1" applyFill="1" applyBorder="1" applyAlignment="1">
      <alignment horizontal="right"/>
    </xf>
    <xf numFmtId="43" fontId="3" fillId="5" borderId="4" xfId="1" applyFont="1" applyFill="1" applyBorder="1" applyProtection="1">
      <protection locked="0"/>
    </xf>
    <xf numFmtId="43" fontId="3" fillId="3" borderId="4" xfId="1" applyFont="1" applyFill="1" applyBorder="1"/>
    <xf numFmtId="0" fontId="3" fillId="3" borderId="0" xfId="0" applyFont="1" applyFill="1" applyBorder="1"/>
    <xf numFmtId="9" fontId="3" fillId="3" borderId="0" xfId="0" applyNumberFormat="1" applyFont="1" applyFill="1" applyBorder="1"/>
    <xf numFmtId="10" fontId="3" fillId="3" borderId="0" xfId="2" applyNumberFormat="1" applyFont="1" applyFill="1" applyBorder="1"/>
    <xf numFmtId="0" fontId="6" fillId="3" borderId="0" xfId="0" applyFont="1" applyFill="1" applyBorder="1" applyAlignment="1">
      <alignment horizontal="right"/>
    </xf>
    <xf numFmtId="43" fontId="6" fillId="3" borderId="4" xfId="1" applyFont="1" applyFill="1" applyBorder="1"/>
    <xf numFmtId="9" fontId="6" fillId="5" borderId="0" xfId="0" applyNumberFormat="1" applyFont="1" applyFill="1" applyBorder="1" applyProtection="1">
      <protection locked="0"/>
    </xf>
    <xf numFmtId="43" fontId="6" fillId="2" borderId="4" xfId="1" applyFont="1" applyFill="1" applyBorder="1"/>
    <xf numFmtId="0" fontId="3" fillId="3" borderId="7" xfId="0" applyFont="1" applyFill="1" applyBorder="1"/>
    <xf numFmtId="43" fontId="3" fillId="3" borderId="6" xfId="1" applyFont="1" applyFill="1" applyBorder="1"/>
    <xf numFmtId="43" fontId="3" fillId="3" borderId="7" xfId="1" applyFont="1" applyFill="1" applyBorder="1"/>
    <xf numFmtId="44" fontId="9" fillId="3" borderId="1" xfId="3" applyFont="1" applyFill="1" applyBorder="1"/>
    <xf numFmtId="44" fontId="9" fillId="3" borderId="3" xfId="3" applyFont="1" applyFill="1" applyBorder="1"/>
    <xf numFmtId="44" fontId="9" fillId="3" borderId="5" xfId="3" applyFont="1" applyFill="1" applyBorder="1"/>
    <xf numFmtId="0" fontId="10" fillId="3" borderId="0" xfId="0" applyFont="1" applyFill="1" applyAlignment="1">
      <alignment horizontal="right"/>
    </xf>
    <xf numFmtId="0" fontId="10" fillId="3" borderId="0" xfId="0" applyFont="1" applyFill="1"/>
    <xf numFmtId="0" fontId="3" fillId="6" borderId="0" xfId="0" applyFont="1" applyFill="1"/>
    <xf numFmtId="0" fontId="3" fillId="5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3" borderId="0" xfId="0" applyFont="1" applyFill="1" applyAlignment="1">
      <alignment horizontal="right"/>
    </xf>
    <xf numFmtId="0" fontId="8" fillId="3" borderId="0" xfId="0" applyFont="1" applyFill="1" applyAlignment="1">
      <alignment horizontal="center"/>
    </xf>
  </cellXfs>
  <cellStyles count="4">
    <cellStyle name="Komma" xfId="1" builtinId="3"/>
    <cellStyle name="Prozent" xfId="2" builtinId="5"/>
    <cellStyle name="Standard" xfId="0" builtinId="0"/>
    <cellStyle name="Währung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4"/>
  <sheetViews>
    <sheetView showGridLines="0" tabSelected="1" zoomScale="90" zoomScaleNormal="90" workbookViewId="0">
      <selection activeCell="J10" sqref="J10"/>
    </sheetView>
  </sheetViews>
  <sheetFormatPr baseColWidth="10" defaultColWidth="11.5703125" defaultRowHeight="14.25" x14ac:dyDescent="0.2"/>
  <cols>
    <col min="1" max="1" width="3" style="2" customWidth="1"/>
    <col min="2" max="2" width="3.42578125" style="2" customWidth="1"/>
    <col min="3" max="3" width="34.5703125" style="2" customWidth="1"/>
    <col min="4" max="4" width="3.28515625" style="2" customWidth="1"/>
    <col min="5" max="5" width="3.5703125" style="2" customWidth="1"/>
    <col min="6" max="6" width="7.28515625" style="2" customWidth="1"/>
    <col min="7" max="7" width="11.5703125" style="2"/>
    <col min="8" max="8" width="4.28515625" style="2" customWidth="1"/>
    <col min="9" max="9" width="12.7109375" style="2" bestFit="1" customWidth="1"/>
    <col min="10" max="10" width="10.7109375" style="2" customWidth="1"/>
    <col min="11" max="11" width="13.5703125" style="2" customWidth="1"/>
    <col min="12" max="12" width="13.7109375" style="2" customWidth="1"/>
    <col min="13" max="13" width="20.42578125" style="2" customWidth="1"/>
    <col min="14" max="14" width="11.5703125" style="2"/>
    <col min="15" max="15" width="65.28515625" style="2" customWidth="1"/>
    <col min="16" max="16384" width="11.5703125" style="2"/>
  </cols>
  <sheetData>
    <row r="2" spans="2:15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5" ht="15.75" x14ac:dyDescent="0.25">
      <c r="B3" s="1"/>
      <c r="C3" s="39" t="s">
        <v>11</v>
      </c>
      <c r="D3" s="39"/>
      <c r="E3" s="39"/>
      <c r="F3" s="39"/>
      <c r="G3" s="39"/>
      <c r="H3" s="39"/>
      <c r="I3" s="39"/>
      <c r="J3" s="39"/>
      <c r="K3" s="39"/>
      <c r="L3" s="39"/>
      <c r="M3" s="1"/>
    </row>
    <row r="4" spans="2:15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2:15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O5" s="3"/>
    </row>
    <row r="6" spans="2:15" ht="15" x14ac:dyDescent="0.25">
      <c r="B6" s="1"/>
      <c r="C6" s="1"/>
      <c r="D6" s="1"/>
      <c r="E6" s="1"/>
      <c r="F6" s="41" t="s">
        <v>5</v>
      </c>
      <c r="G6" s="42"/>
      <c r="H6" s="40" t="s">
        <v>4</v>
      </c>
      <c r="I6" s="40"/>
      <c r="J6" s="1"/>
      <c r="K6" s="1"/>
      <c r="L6" s="1"/>
      <c r="M6" s="1"/>
    </row>
    <row r="7" spans="2:15" x14ac:dyDescent="0.2">
      <c r="B7" s="1"/>
      <c r="C7" s="1"/>
      <c r="D7" s="1"/>
      <c r="E7" s="1"/>
      <c r="F7" s="19" t="s">
        <v>8</v>
      </c>
      <c r="G7" s="20">
        <v>40000</v>
      </c>
      <c r="H7" s="1"/>
      <c r="I7" s="17">
        <v>40000</v>
      </c>
      <c r="J7" s="1"/>
      <c r="K7" s="1"/>
      <c r="L7" s="1"/>
      <c r="M7" s="1"/>
    </row>
    <row r="8" spans="2:15" x14ac:dyDescent="0.2">
      <c r="B8" s="1"/>
      <c r="C8" s="1"/>
      <c r="D8" s="1"/>
      <c r="E8" s="1"/>
      <c r="F8" s="19" t="s">
        <v>10</v>
      </c>
      <c r="G8" s="21">
        <f>G7</f>
        <v>40000</v>
      </c>
      <c r="H8" s="1"/>
      <c r="I8" s="5">
        <f>I7*J8</f>
        <v>10000</v>
      </c>
      <c r="J8" s="4" t="str">
        <f>IF(I7&lt;=100000,"0,25","0,50")</f>
        <v>0,25</v>
      </c>
      <c r="K8" s="1" t="str">
        <f>IF(I7&lt;=100000,"Regelung, da Fahrzeuglistenpreis unter 100.000€","Regelung, da Fahrzeuglistenpreis über 100.000€")</f>
        <v>Regelung, da Fahrzeuglistenpreis unter 100.000€</v>
      </c>
      <c r="L8" s="1"/>
      <c r="M8" s="1"/>
    </row>
    <row r="9" spans="2:15" x14ac:dyDescent="0.2">
      <c r="B9" s="1"/>
      <c r="C9" s="1"/>
      <c r="D9" s="1"/>
      <c r="E9" s="1"/>
      <c r="F9" s="22"/>
      <c r="G9" s="21"/>
      <c r="H9" s="1"/>
      <c r="I9" s="5"/>
      <c r="J9" s="1"/>
      <c r="K9" s="1"/>
      <c r="L9" s="1"/>
      <c r="M9" s="1"/>
    </row>
    <row r="10" spans="2:15" x14ac:dyDescent="0.2">
      <c r="B10" s="1"/>
      <c r="C10" s="1"/>
      <c r="D10" s="1"/>
      <c r="E10" s="1"/>
      <c r="F10" s="23">
        <v>0.01</v>
      </c>
      <c r="G10" s="21">
        <f>G8*F10</f>
        <v>400</v>
      </c>
      <c r="H10" s="6"/>
      <c r="I10" s="5">
        <f>I8*F10</f>
        <v>100</v>
      </c>
      <c r="J10" s="1"/>
      <c r="K10" s="1"/>
      <c r="L10" s="1"/>
      <c r="M10" s="1"/>
    </row>
    <row r="11" spans="2:15" x14ac:dyDescent="0.2">
      <c r="B11" s="1"/>
      <c r="C11" s="35" t="s">
        <v>13</v>
      </c>
      <c r="D11" s="38">
        <v>50</v>
      </c>
      <c r="E11" s="7" t="s">
        <v>0</v>
      </c>
      <c r="F11" s="24">
        <v>2.9999999999999997E-4</v>
      </c>
      <c r="G11" s="21">
        <f>G8*F11*D11</f>
        <v>599.99999999999989</v>
      </c>
      <c r="H11" s="8"/>
      <c r="I11" s="5">
        <f>I8*F11*D11</f>
        <v>149.99999999999997</v>
      </c>
      <c r="J11" s="1"/>
      <c r="K11" s="1"/>
      <c r="L11" s="1"/>
      <c r="M11" s="1"/>
    </row>
    <row r="12" spans="2:15" x14ac:dyDescent="0.2">
      <c r="B12" s="1"/>
      <c r="C12" s="1"/>
      <c r="D12" s="7"/>
      <c r="E12" s="7"/>
      <c r="F12" s="22"/>
      <c r="G12" s="21"/>
      <c r="H12" s="1"/>
      <c r="I12" s="5"/>
      <c r="J12" s="1"/>
      <c r="K12" s="1"/>
      <c r="L12" s="1"/>
      <c r="M12" s="1"/>
    </row>
    <row r="13" spans="2:15" ht="15" x14ac:dyDescent="0.25">
      <c r="B13" s="1"/>
      <c r="C13" s="1"/>
      <c r="D13" s="1"/>
      <c r="E13" s="9"/>
      <c r="F13" s="25" t="s">
        <v>9</v>
      </c>
      <c r="G13" s="26">
        <f>SUM(G10:G12)</f>
        <v>999.99999999999989</v>
      </c>
      <c r="H13" s="9"/>
      <c r="I13" s="10">
        <f>SUM(I10:I12)</f>
        <v>249.99999999999997</v>
      </c>
      <c r="J13" s="36" t="s">
        <v>14</v>
      </c>
      <c r="K13" s="1"/>
      <c r="L13" s="1"/>
      <c r="M13" s="1"/>
    </row>
    <row r="14" spans="2:15" x14ac:dyDescent="0.2">
      <c r="B14" s="1"/>
      <c r="C14" s="1"/>
      <c r="D14" s="22"/>
      <c r="E14" s="22"/>
      <c r="F14" s="29"/>
      <c r="G14" s="30"/>
      <c r="H14" s="29"/>
      <c r="I14" s="31"/>
      <c r="J14" s="1"/>
      <c r="K14" s="1"/>
      <c r="L14" s="1"/>
      <c r="M14" s="1"/>
    </row>
    <row r="15" spans="2:15" ht="15" x14ac:dyDescent="0.25">
      <c r="B15" s="1"/>
      <c r="C15" s="43" t="s">
        <v>16</v>
      </c>
      <c r="D15" s="43"/>
      <c r="E15" s="43"/>
      <c r="F15" s="27">
        <v>0.25</v>
      </c>
      <c r="G15" s="28">
        <f>G13*F15</f>
        <v>249.99999999999997</v>
      </c>
      <c r="H15" s="6"/>
      <c r="I15" s="18">
        <f>I13*F15</f>
        <v>62.499999999999993</v>
      </c>
      <c r="J15" s="1" t="s">
        <v>12</v>
      </c>
      <c r="K15" s="9"/>
      <c r="L15" s="9"/>
      <c r="M15" s="1"/>
    </row>
    <row r="16" spans="2:15" ht="15" x14ac:dyDescent="0.25">
      <c r="B16" s="1"/>
      <c r="C16" s="44" t="s">
        <v>20</v>
      </c>
      <c r="D16" s="44"/>
      <c r="E16" s="44"/>
      <c r="F16" s="44"/>
      <c r="G16" s="44"/>
      <c r="H16" s="1"/>
      <c r="I16" s="11" t="s">
        <v>17</v>
      </c>
      <c r="J16" s="12">
        <f>G15-I15</f>
        <v>187.49999999999997</v>
      </c>
      <c r="K16" s="13" t="s">
        <v>7</v>
      </c>
      <c r="L16" s="9"/>
      <c r="M16" s="1"/>
    </row>
    <row r="17" spans="2:13" ht="15" x14ac:dyDescent="0.25">
      <c r="B17" s="1"/>
      <c r="C17" s="1"/>
      <c r="D17" s="1"/>
      <c r="E17" s="1"/>
      <c r="F17" s="1"/>
      <c r="G17" s="1"/>
      <c r="H17" s="1"/>
      <c r="I17" s="1"/>
      <c r="J17" s="1"/>
      <c r="K17" s="9"/>
      <c r="L17" s="9"/>
      <c r="M17" s="1"/>
    </row>
    <row r="18" spans="2:13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ht="15" x14ac:dyDescent="0.25">
      <c r="B19" s="1"/>
      <c r="C19" s="1"/>
      <c r="D19" s="1"/>
      <c r="E19" s="1"/>
      <c r="F19" s="1"/>
      <c r="G19" s="1"/>
      <c r="H19" s="1"/>
      <c r="I19" s="1"/>
      <c r="J19" s="1"/>
      <c r="K19" s="9" t="s">
        <v>15</v>
      </c>
      <c r="L19" s="9"/>
      <c r="M19" s="1"/>
    </row>
    <row r="20" spans="2:13" x14ac:dyDescent="0.2">
      <c r="B20" s="1"/>
      <c r="C20" s="1"/>
      <c r="D20" s="1"/>
      <c r="E20" s="1"/>
      <c r="F20" s="1"/>
      <c r="G20" s="1"/>
      <c r="H20" s="1"/>
      <c r="I20" s="1"/>
      <c r="J20" s="1"/>
      <c r="K20" s="32">
        <f>J16*12</f>
        <v>2249.9999999999995</v>
      </c>
      <c r="L20" s="14" t="s">
        <v>1</v>
      </c>
      <c r="M20" s="1"/>
    </row>
    <row r="21" spans="2:13" x14ac:dyDescent="0.2">
      <c r="B21" s="1"/>
      <c r="C21" s="37" t="s">
        <v>18</v>
      </c>
      <c r="D21" s="37"/>
      <c r="E21" s="37"/>
      <c r="F21" s="37"/>
      <c r="G21" s="37"/>
      <c r="H21" s="37"/>
      <c r="I21" s="37"/>
      <c r="J21" s="1"/>
      <c r="K21" s="33">
        <f>K20*2</f>
        <v>4499.9999999999991</v>
      </c>
      <c r="L21" s="15" t="s">
        <v>2</v>
      </c>
      <c r="M21" s="1"/>
    </row>
    <row r="22" spans="2:13" x14ac:dyDescent="0.2">
      <c r="B22" s="1"/>
      <c r="C22" s="37" t="s">
        <v>19</v>
      </c>
      <c r="D22" s="37"/>
      <c r="E22" s="37"/>
      <c r="F22" s="37"/>
      <c r="G22" s="37"/>
      <c r="H22" s="37"/>
      <c r="I22" s="37"/>
      <c r="J22" s="1"/>
      <c r="K22" s="33">
        <f>K20*3</f>
        <v>6749.9999999999982</v>
      </c>
      <c r="L22" s="15" t="s">
        <v>3</v>
      </c>
      <c r="M22" s="1"/>
    </row>
    <row r="23" spans="2:13" x14ac:dyDescent="0.2">
      <c r="B23" s="1"/>
      <c r="C23" s="1"/>
      <c r="D23" s="1"/>
      <c r="E23" s="1"/>
      <c r="F23" s="1"/>
      <c r="G23" s="1"/>
      <c r="H23" s="1"/>
      <c r="I23" s="1"/>
      <c r="J23" s="1"/>
      <c r="K23" s="34">
        <f>K20*4</f>
        <v>8999.9999999999982</v>
      </c>
      <c r="L23" s="16" t="s">
        <v>6</v>
      </c>
      <c r="M23" s="1"/>
    </row>
    <row r="24" spans="2:13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</sheetData>
  <sheetProtection algorithmName="SHA-512" hashValue="Nyvg2qMP/nJKe2ge/8hyKLT8cyb7gQfcL+xr9zgea1k+HWVUeFl7Awi7vov5Ie93BmHV+t0lycg+ou2sTptkww==" saltValue="SjEoKyLnTaj+q9PlHjcRnw==" spinCount="100000" sheet="1" objects="1" scenarios="1"/>
  <mergeCells count="5">
    <mergeCell ref="C3:L3"/>
    <mergeCell ref="H6:I6"/>
    <mergeCell ref="F6:G6"/>
    <mergeCell ref="C15:E15"/>
    <mergeCell ref="C16:G16"/>
  </mergeCells>
  <pageMargins left="0.70866141732283472" right="0.70866141732283472" top="0.78740157480314965" bottom="0.78740157480314965" header="0.31496062992125984" footer="0.31496062992125984"/>
  <pageSetup paperSize="9" scale="1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SAG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Kiene, Ingo;Jochheim, Anna</dc:creator>
  <cp:lastModifiedBy>Kerkenberg, Dennis</cp:lastModifiedBy>
  <cp:lastPrinted>2021-03-31T14:43:35Z</cp:lastPrinted>
  <dcterms:created xsi:type="dcterms:W3CDTF">2021-03-30T07:32:02Z</dcterms:created>
  <dcterms:modified xsi:type="dcterms:W3CDTF">2025-08-20T13:03:05Z</dcterms:modified>
</cp:coreProperties>
</file>