
<file path=[Content_Types].xml><?xml version="1.0" encoding="utf-8"?>
<Types xmlns="http://schemas.openxmlformats.org/package/2006/content-types">
  <Default Extension="bin" ContentType="application/vnd.openxmlformats-officedocument.spreadsheetml.printerSettings"/>
  <Default Extension="DDFF7520" ContentType="image/pn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DieseArbeitsmappe"/>
  <mc:AlternateContent xmlns:mc="http://schemas.openxmlformats.org/markup-compatibility/2006">
    <mc:Choice Requires="x15">
      <x15ac:absPath xmlns:x15ac="http://schemas.microsoft.com/office/spreadsheetml/2010/11/ac" url="Z:\Einkauf\02 Zentraler Einkauf\02 CDS\07 Warengruppenmanagement\63300_Fuhrparkmanagement\E-mobility\e-Fleet\_FreigabeCommittee\"/>
    </mc:Choice>
  </mc:AlternateContent>
  <xr:revisionPtr revIDLastSave="0" documentId="13_ncr:1_{6232AAA1-1C78-421F-A4D2-120FFAE1ADBF}" xr6:coauthVersionLast="47" xr6:coauthVersionMax="47" xr10:uidLastSave="{00000000-0000-0000-0000-000000000000}"/>
  <bookViews>
    <workbookView xWindow="-108" yWindow="-108" windowWidth="23256" windowHeight="12576" tabRatio="694" firstSheet="1" activeTab="1" xr2:uid="{00000000-000D-0000-FFFF-FFFF00000000}"/>
  </bookViews>
  <sheets>
    <sheet name="Parameter  &amp; GB-Leiter" sheetId="16" state="hidden" r:id="rId1"/>
    <sheet name="Vorwort zum Prozess" sheetId="18" r:id="rId2"/>
    <sheet name="Executive Sumary (short)" sheetId="17" r:id="rId3"/>
    <sheet name="1. Bedarfsermittlung" sheetId="13" r:id="rId4"/>
    <sheet name="2. Real Estate" sheetId="9" r:id="rId5"/>
    <sheet name="3. Konzept  Technik" sheetId="1" r:id="rId6"/>
    <sheet name="4. GB-Leitung" sheetId="10" r:id="rId7"/>
  </sheets>
  <definedNames>
    <definedName name="Adresse_Standort">'1. Bedarfsermittlung'!$E$4</definedName>
    <definedName name="Aktuelle_Ausbaustufe">'3. Konzept  Technik'!$L$15</definedName>
    <definedName name="Ansprechpartner_Standort">'1. Bedarfsermittlung'!$L$6</definedName>
    <definedName name="Anzahl_EBesucher_2025">'1. Bedarfsermittlung'!$L$31</definedName>
    <definedName name="Bedarf_Gäste_Besucher">'1. Bedarfsermittlung'!$L$34</definedName>
    <definedName name="Bedarf_SPIE">'1. Bedarfsermittlung'!$L$33</definedName>
    <definedName name="_xlnm.Print_Area" localSheetId="3">'1. Bedarfsermittlung'!$B$2:$O$44</definedName>
    <definedName name="_xlnm.Print_Area" localSheetId="4">'2. Real Estate'!$B$2:$O$38</definedName>
    <definedName name="_xlnm.Print_Area" localSheetId="5">'3. Konzept  Technik'!$B$2:$O$46</definedName>
    <definedName name="_xlnm.Print_Area" localSheetId="6">'4. GB-Leitung'!$B$2:$O$49</definedName>
    <definedName name="_xlnm.Print_Area" localSheetId="1">'Vorwort zum Prozess'!$A:$C</definedName>
    <definedName name="EFahrzeuge_2025">'1. Bedarfsermittlung'!$L$20</definedName>
    <definedName name="Firmierung">'1. Bedarfsermittlung'!$L$4</definedName>
    <definedName name="Geschäftsbereich">'1. Bedarfsermittlung'!$L$5</definedName>
    <definedName name="Gleichzeitigkeitsfaktor">'1. Bedarfsermittlung'!$L$22</definedName>
    <definedName name="LadepunkteErrichtung">'1. Bedarfsermittlung'!$L$36</definedName>
    <definedName name="LadepunkteVorhanden">'1. Bedarfsermittlung'!$L$35</definedName>
    <definedName name="Leasinglaufzeit">'4. GB-Leitung'!$L$35</definedName>
    <definedName name="Leasingrate">'4. GB-Leitung'!$L$34</definedName>
    <definedName name="SummeKostennachFörderung">'4. GB-Leitung'!$L$29</definedName>
    <definedName name="SummeKostenvorFörderung">'4. GB-Leitung'!$H$28</definedName>
    <definedName name="SummeLeasing">'4. GB-Leitung'!$L$33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13" l="1"/>
  <c r="L34" i="13" s="1"/>
  <c r="L20" i="13"/>
  <c r="L33" i="13" s="1"/>
  <c r="L36" i="13" l="1"/>
  <c r="N14" i="17"/>
  <c r="N18" i="17" l="1"/>
  <c r="H28" i="10" l="1"/>
  <c r="L29" i="10" s="1"/>
  <c r="L28" i="10"/>
  <c r="L33" i="10" s="1"/>
  <c r="L36" i="17"/>
  <c r="G36" i="17"/>
  <c r="L26" i="17"/>
  <c r="G26" i="17"/>
  <c r="M8" i="17"/>
  <c r="G12" i="17"/>
  <c r="G8" i="17"/>
  <c r="G6" i="17"/>
  <c r="G4" i="17"/>
  <c r="N20" i="17"/>
  <c r="N16" i="17"/>
  <c r="N12" i="17"/>
  <c r="E4" i="10"/>
  <c r="E4" i="1"/>
  <c r="L9" i="10"/>
  <c r="L8" i="10"/>
  <c r="L7" i="10"/>
  <c r="L6" i="10"/>
  <c r="L5" i="10"/>
  <c r="L4" i="10"/>
  <c r="L9" i="1"/>
  <c r="L8" i="1"/>
  <c r="L7" i="1"/>
  <c r="L6" i="1"/>
  <c r="L5" i="1"/>
  <c r="L4" i="1"/>
  <c r="L6" i="9"/>
  <c r="L5" i="9"/>
  <c r="L4" i="9"/>
  <c r="E4" i="9"/>
  <c r="L36" i="10"/>
  <c r="L30" i="10"/>
  <c r="L9" i="9"/>
  <c r="L8" i="9"/>
  <c r="L7" i="9"/>
  <c r="G34" i="17" l="1"/>
  <c r="G24" i="17"/>
  <c r="G30" i="17"/>
  <c r="G22" i="17"/>
  <c r="G32" i="17" s="1"/>
  <c r="L37" i="10"/>
  <c r="G10" i="17"/>
  <c r="M10" i="17" s="1"/>
  <c r="G28" i="17" s="1"/>
  <c r="M34" i="17" l="1"/>
  <c r="M24" i="17"/>
  <c r="L14" i="1"/>
</calcChain>
</file>

<file path=xl/sharedStrings.xml><?xml version="1.0" encoding="utf-8"?>
<sst xmlns="http://schemas.openxmlformats.org/spreadsheetml/2006/main" count="477" uniqueCount="230">
  <si>
    <t>E-Fleet Freigabeformular | Executive Summary</t>
  </si>
  <si>
    <t xml:space="preserve">Standort </t>
  </si>
  <si>
    <t>Dauer Mietvertrag / Standort-Garantie</t>
  </si>
  <si>
    <t>Budgetierung / Ergebniseinfluss</t>
  </si>
  <si>
    <t>Parameter</t>
  </si>
  <si>
    <t>Vermietung</t>
  </si>
  <si>
    <t>&amp;</t>
  </si>
  <si>
    <t>ODER</t>
  </si>
  <si>
    <t>UND</t>
  </si>
  <si>
    <t>Rückbau-Verpflichtung </t>
  </si>
  <si>
    <t>Keine Rückbau-Verpflichtung</t>
  </si>
  <si>
    <t>Rückbauverpflichtung </t>
  </si>
  <si>
    <t>Vermieter übernimmt keinen Invest</t>
  </si>
  <si>
    <t>Beteiligung Mietvertrag</t>
  </si>
  <si>
    <t>Vermieter übernimmt Invest und legt Kosten auf Miete um</t>
  </si>
  <si>
    <t>Ökostrom</t>
  </si>
  <si>
    <t>Ökostrom abgeschlossen oder geplant</t>
  </si>
  <si>
    <t>Kein Ökostrom am Standort möglich</t>
  </si>
  <si>
    <t>-</t>
  </si>
  <si>
    <t>Invest</t>
  </si>
  <si>
    <t>Förderung / Investitionsbetrag</t>
  </si>
  <si>
    <t>Investbetrag abzüglich möglicher Förderung ist kleiner 25T€</t>
  </si>
  <si>
    <t>Investbetrag abzüglich möglicher Förderung &gt;25T€ &amp; &lt;100T€</t>
  </si>
  <si>
    <t>Investbetrag abzüglich möglicher Förderung ist größer 100T€</t>
  </si>
  <si>
    <t>Finanzierungsangebot liegt vor</t>
  </si>
  <si>
    <t>Netzbetreiber</t>
  </si>
  <si>
    <t>Netzbetreiber / Hausanschlussleistung</t>
  </si>
  <si>
    <t>Leistung am Standort vorhanden</t>
  </si>
  <si>
    <t>Leistung kann über neue MS oder NS Anlage an den Standort gebracht werden</t>
  </si>
  <si>
    <t>Leistung nicht verfügbar</t>
  </si>
  <si>
    <t>UND </t>
  </si>
  <si>
    <t>wird vom Vermieter gestellt</t>
  </si>
  <si>
    <t>Kostenübernahme durch SPIE</t>
  </si>
  <si>
    <t>Budget</t>
  </si>
  <si>
    <t>Wurde ausreichend budgetiert à kein Ergebniseinfluss</t>
  </si>
  <si>
    <t>Wurde nicht ausreichend budgetiert  à Einfluss auf Ergebnis kann kompensiert werden</t>
  </si>
  <si>
    <t>Wurde nicht ausreichend budgetiert  à Einfluss auf Ergebnis kann nicht kompensiert werden, Ausbau wirkt ergebnismindernd</t>
  </si>
  <si>
    <t>Mehr als drei Jahre</t>
  </si>
  <si>
    <t>Weniger als 3 Jahre, Verlängerung aber geplant </t>
  </si>
  <si>
    <t>Mietvertrag läuft weniger 3 Jahre</t>
  </si>
  <si>
    <t>E-Fleet Bedarfsermittlung | Standort</t>
  </si>
  <si>
    <t>Adresse Standort</t>
  </si>
  <si>
    <t>Firmierung</t>
  </si>
  <si>
    <t>Geschäftsbereich</t>
  </si>
  <si>
    <r>
      <t xml:space="preserve">Ansprechpartner Zentral
Konzept / Technik
</t>
    </r>
    <r>
      <rPr>
        <sz val="8"/>
        <color rgb="FF0F1E5A"/>
        <rFont val="Arial"/>
        <family val="2"/>
      </rPr>
      <t>Name
Kontaktdaten</t>
    </r>
  </si>
  <si>
    <r>
      <t xml:space="preserve">Ansprechpartner
Standort
</t>
    </r>
    <r>
      <rPr>
        <sz val="8"/>
        <color rgb="FF0F1E5A"/>
        <rFont val="Arial"/>
        <family val="2"/>
      </rPr>
      <t>Name
Kontaktdaten</t>
    </r>
  </si>
  <si>
    <t>1. Bedarfsermittlung</t>
  </si>
  <si>
    <t>Nr</t>
  </si>
  <si>
    <t>Beschreibung</t>
  </si>
  <si>
    <t>Bedarf Ladepunkte</t>
  </si>
  <si>
    <t>Richtwert 50-100% je nach Anwendungsfall
50% ergeben sich bei einer Mischung aus Service- und Poolfahrzeugen, die über Nacht am Standort laden  und Dienstwägen, die überwiegend tagsüber am Standort laden.
Der Prozentsatz erhöht sich, falls eine der Gruppen überwiegen sollte, da entweder tagsüber oder nachts eine höhere Anzahl an Fahrzeugen gleichzeitig einen Ladepunkt benötigt.</t>
  </si>
  <si>
    <t>Bemerkungen</t>
  </si>
  <si>
    <t>Vorhandene Ladepunkte</t>
  </si>
  <si>
    <t>Weitere Informationen / Bemerkungen</t>
  </si>
  <si>
    <t>Ort, Datum, Unterschrift Antragsteller</t>
  </si>
  <si>
    <t>Zukünftig (bis 2025 gemäß Bedarfsermittlung)</t>
  </si>
  <si>
    <t>Umfang des Ausbaus</t>
  </si>
  <si>
    <t>Anzahl AC Ladepunkte (Normalladepunkte)</t>
  </si>
  <si>
    <t xml:space="preserve"> Anzahl DC Ladepunkte (Schnellladepunkte)</t>
  </si>
  <si>
    <t>Nutzungskonzept</t>
  </si>
  <si>
    <t>Besucher mit E-Fahrzeugen berücksichtigt ?</t>
  </si>
  <si>
    <t>Ja</t>
  </si>
  <si>
    <t>Mitarbeiter mit privaten E-Fahrzeugen berücksichtigt ?</t>
  </si>
  <si>
    <t>Netzanschluss</t>
  </si>
  <si>
    <t>Nein</t>
  </si>
  <si>
    <t>Hardware / Backend nach Vorgabe</t>
  </si>
  <si>
    <t>Entspricht Backend der Vorgabe?
(Vorgabe gemäß aktueller Blaupause)</t>
  </si>
  <si>
    <t>Umsetzung</t>
  </si>
  <si>
    <t>Planungsleistungen</t>
  </si>
  <si>
    <t xml:space="preserve">Bemerkungen:
</t>
  </si>
  <si>
    <t>Bau- und Installationsleitungen</t>
  </si>
  <si>
    <t>Service-, Wartungsleistungen</t>
  </si>
  <si>
    <t>E-Fleet Freigabeformular | Real Estate</t>
  </si>
  <si>
    <r>
      <t xml:space="preserve">Ansprechpartner
Zentral
Real Estate
</t>
    </r>
    <r>
      <rPr>
        <sz val="8"/>
        <color rgb="FF0F1E5A"/>
        <rFont val="Arial"/>
        <family val="2"/>
      </rPr>
      <t>Name
Kontaktdaten</t>
    </r>
  </si>
  <si>
    <t>Claudia Dernen
Claudia.Dernen@spie.com
+49 2102 / 3708-451
+49 174 / 3363342</t>
  </si>
  <si>
    <t>Vermietervereinbarungen</t>
  </si>
  <si>
    <t>Standort Angemietet oder Eigentum ?</t>
  </si>
  <si>
    <t>Schriftliche Vereinbarungen mit Vermieter über möglichen Ausbau der Netzanschlussleistung geschlossen?</t>
  </si>
  <si>
    <t>Beteiligung am Invest durch Vermieter?</t>
  </si>
  <si>
    <t>Weitere Vereinbarungen geschlossen? Wenn ja, bitte spezifizieren.</t>
  </si>
  <si>
    <t>Rückbauverpflichtung?</t>
  </si>
  <si>
    <t>Genehmigungen Behörden</t>
  </si>
  <si>
    <t>Baugenehmigungen erforderlich ?
(z.B. bei Trafo)</t>
  </si>
  <si>
    <t>Weitere Genehmigungen erforderlich ?</t>
  </si>
  <si>
    <t>Standort aktuell mit Ökostrom versorgt ?</t>
  </si>
  <si>
    <t>Ökostrom am Standort möglich?</t>
  </si>
  <si>
    <t>Termin Umstellung Ökostrom (schnellstmöglich)</t>
  </si>
  <si>
    <t>Förderung</t>
  </si>
  <si>
    <t>Förderprogramm verfügbar ?</t>
  </si>
  <si>
    <t>Mögliche Fördermittel (geschätzt)</t>
  </si>
  <si>
    <t>Fördermittel beantragt ?</t>
  </si>
  <si>
    <t>Förderzusage erhalten ?</t>
  </si>
  <si>
    <t>Projektausbaukosten gesamt (nach Abzug möglicher Förderungen)</t>
  </si>
  <si>
    <t>Für welchen Anteil der Projektausbaukosten liegt ein Finanzierungsangebot vor?</t>
  </si>
  <si>
    <t>Laufende Kosten für Betrieb, Wartung &amp; Service pro Jahr</t>
  </si>
  <si>
    <t>Einfluss auf Ergebnis?</t>
  </si>
  <si>
    <t>Zeitplan</t>
  </si>
  <si>
    <t>Lieferzeiten Komponenten</t>
  </si>
  <si>
    <t>Voraussichtlicher Baustart</t>
  </si>
  <si>
    <t>Voraussichtliche Fertigstellung</t>
  </si>
  <si>
    <t>Netzausbaukosten durch SPIE zu tragen?</t>
  </si>
  <si>
    <r>
      <rPr>
        <u/>
        <sz val="8"/>
        <color rgb="FF0F1E5A"/>
        <rFont val="Arial"/>
        <family val="2"/>
      </rPr>
      <t>Netzanschluss Anbindung</t>
    </r>
    <r>
      <rPr>
        <sz val="8"/>
        <color rgb="FF0F1E5A"/>
        <rFont val="Arial"/>
        <family val="2"/>
      </rPr>
      <t xml:space="preserve">
Ausbau mit neuem Netzanschluss notwendig? 
(</t>
    </r>
    <r>
      <rPr>
        <sz val="7"/>
        <color rgb="FF0F1E5A"/>
        <rFont val="Arial"/>
        <family val="2"/>
      </rPr>
      <t>Neuer Mittelspannungs-Anschluss (Trafo) oder neuer Niederspannungs-Anschluss (Messwandlerschrank) notwendig?</t>
    </r>
  </si>
  <si>
    <t>Ausbau möglich / Leistung am Standort abzudecken?
(Schriftliche Zusage von Netzbetreiber einholen)</t>
  </si>
  <si>
    <t>Allgemein</t>
  </si>
  <si>
    <t>davon E-Fahrzeuge</t>
  </si>
  <si>
    <t>Finanzierungsrate pro Monat</t>
  </si>
  <si>
    <t>Finanzierung Laufzeit in Monaten</t>
  </si>
  <si>
    <t>Gesamtkosten Finanzierung</t>
  </si>
  <si>
    <r>
      <t xml:space="preserve">Anzahl E-Fahrzeuge </t>
    </r>
    <r>
      <rPr>
        <b/>
        <u/>
        <sz val="10"/>
        <color rgb="FF0F1E5A"/>
        <rFont val="Arial"/>
        <family val="2"/>
      </rPr>
      <t>Bestand</t>
    </r>
  </si>
  <si>
    <r>
      <t xml:space="preserve">Anzahl E-Fahrzeuge geplant </t>
    </r>
    <r>
      <rPr>
        <b/>
        <u/>
        <sz val="10"/>
        <color rgb="FF0F1E5A"/>
        <rFont val="Arial"/>
        <family val="2"/>
      </rPr>
      <t>2025</t>
    </r>
  </si>
  <si>
    <t>Bemerkung</t>
  </si>
  <si>
    <t>E-Fleet Freigabeformular | GB-Leitung</t>
  </si>
  <si>
    <t>Ort, Datum, Unterschrift GBL</t>
  </si>
  <si>
    <r>
      <t xml:space="preserve">Ansprechpartner
GBL
</t>
    </r>
    <r>
      <rPr>
        <sz val="8"/>
        <color rgb="FF0F1E5A"/>
        <rFont val="Arial"/>
        <family val="2"/>
      </rPr>
      <t>Name
Kontaktdaten</t>
    </r>
  </si>
  <si>
    <t>4. GB-Leitung</t>
  </si>
  <si>
    <t xml:space="preserve">Netzanschluss </t>
  </si>
  <si>
    <t>Netzausbaukosten
durch SPIE zu tragen?</t>
  </si>
  <si>
    <t xml:space="preserve">Netzanschluss Anbindung
Ausbau mit neuem Netzanschluss notwendig? </t>
  </si>
  <si>
    <t>Nein, Anbindung an Bestand</t>
  </si>
  <si>
    <t>Ja, neuer NS-Anschluss</t>
  </si>
  <si>
    <t>Ja, neuer MS-Anschluss</t>
  </si>
  <si>
    <t>Konzept Technik Feld L25</t>
  </si>
  <si>
    <t>Konzept Technik Feld L24</t>
  </si>
  <si>
    <t>Mietdauer / Zeit bis Umzug</t>
  </si>
  <si>
    <t>Ergebnis</t>
  </si>
  <si>
    <t>Vermieter</t>
  </si>
  <si>
    <t>Standort im Eigentum</t>
  </si>
  <si>
    <t>Mehr als 3 Jahre</t>
  </si>
  <si>
    <t>Weniger als 3 Jahre</t>
  </si>
  <si>
    <t>Rückbauverpflichtung bei Umzug?</t>
  </si>
  <si>
    <t>Priorität der Parameter</t>
  </si>
  <si>
    <t>Prio</t>
  </si>
  <si>
    <t>Felder</t>
  </si>
  <si>
    <t>Mietdauer mehr als 3 Jahre
und
keine Rückbauverpflichtung</t>
  </si>
  <si>
    <t>Beteiligung durch Vermieter</t>
  </si>
  <si>
    <t>Mietdauer weniger als 3 Jahre
und
Keine Beteiligung durch Vermieter</t>
  </si>
  <si>
    <t>Mietdauer weniger als 3 Jahre</t>
  </si>
  <si>
    <t>Standort im Eigentum
und
Mietdauer mehr als 3 Jahre</t>
  </si>
  <si>
    <t>Rückbauverpflichtung</t>
  </si>
  <si>
    <t>Ausbau nicht möglich</t>
  </si>
  <si>
    <t>Anbindung an Bestand</t>
  </si>
  <si>
    <t>SPIE trägt Netzausbaukosten</t>
  </si>
  <si>
    <t>Farbliche Markierung zeigt ausschlaggebende Werte für das Ergebnis</t>
  </si>
  <si>
    <t>Gesamtübersicht</t>
  </si>
  <si>
    <t>Standort im Eigentum
und
Mietdauer weniger als 3 Jahre</t>
  </si>
  <si>
    <t>Freigabe vom Vermieter erhalten</t>
  </si>
  <si>
    <t>Keine Freigabe vom Vermieter</t>
  </si>
  <si>
    <t>Dauer Mietvertrag /
Zeit bis Umzug</t>
  </si>
  <si>
    <t>Deal Breaker Kriterien</t>
  </si>
  <si>
    <t>Kosten</t>
  </si>
  <si>
    <t>Bemerkungen:</t>
  </si>
  <si>
    <t>/</t>
  </si>
  <si>
    <t>Ausbaumöglichkeit des Netzes laut Netzbetreiber</t>
  </si>
  <si>
    <t xml:space="preserve">Ökostrom am Standort </t>
  </si>
  <si>
    <t>Backend chargecloud ist kompatibel mit ausgewählter Hardware</t>
  </si>
  <si>
    <t>Zusage vom Vermieter (wenn Vermietungsstandort)</t>
  </si>
  <si>
    <t>Laufzeit des Standorts</t>
  </si>
  <si>
    <t>Entspricht Hardware der Vorgabe? Bzw. Ist Hardware mit Backend kompatibel?
(Vorgabe gemäß aktueller Blaupause)</t>
  </si>
  <si>
    <t>Sonstige nicht-finanzierbare Kosten (z.B. nicht finanzierbarer Tiefbau)</t>
  </si>
  <si>
    <t>Vorwort Freigabeworkflow</t>
  </si>
  <si>
    <t>Erteilung Freigaben</t>
  </si>
  <si>
    <t>Standort:</t>
  </si>
  <si>
    <t>Geschäftsbereichsleitung:</t>
  </si>
  <si>
    <t xml:space="preserve">Real Estate: </t>
  </si>
  <si>
    <t>Ort, Datum, Unterschrift Real Estate</t>
  </si>
  <si>
    <t>Schriftliche Vereinbarungen mit Vermieter über generellen Ausbau der Ladeinfrastruktur geschlossen?</t>
  </si>
  <si>
    <t>Bestätigung der oben gemachten Angaben</t>
  </si>
  <si>
    <r>
      <rPr>
        <sz val="9"/>
        <color rgb="FF0F1E5A"/>
        <rFont val="Arial"/>
        <family val="2"/>
      </rPr>
      <t xml:space="preserve">Bitte die </t>
    </r>
    <r>
      <rPr>
        <b/>
        <sz val="9"/>
        <color rgb="FF0F1E5A"/>
        <rFont val="Arial"/>
        <family val="2"/>
      </rPr>
      <t>Freigabe</t>
    </r>
    <r>
      <rPr>
        <sz val="9"/>
        <color rgb="FF0F1E5A"/>
        <rFont val="Arial"/>
        <family val="2"/>
      </rPr>
      <t xml:space="preserve"> der </t>
    </r>
    <r>
      <rPr>
        <b/>
        <sz val="9"/>
        <color rgb="FF0F1E5A"/>
        <rFont val="Arial"/>
        <family val="2"/>
      </rPr>
      <t>GB-Leitung</t>
    </r>
    <r>
      <rPr>
        <sz val="9"/>
        <color rgb="FF0F1E5A"/>
        <rFont val="Arial"/>
        <family val="2"/>
      </rPr>
      <t xml:space="preserve"> durch </t>
    </r>
    <r>
      <rPr>
        <b/>
        <sz val="9"/>
        <color rgb="FF0F1E5A"/>
        <rFont val="Arial"/>
        <family val="2"/>
      </rPr>
      <t>Unterschrift</t>
    </r>
    <r>
      <rPr>
        <sz val="9"/>
        <color rgb="FF0F1E5A"/>
        <rFont val="Arial"/>
        <family val="2"/>
      </rPr>
      <t xml:space="preserve"> separat auf der </t>
    </r>
    <r>
      <rPr>
        <b/>
        <sz val="9"/>
        <color rgb="FF0F1E5A"/>
        <rFont val="Arial"/>
        <family val="2"/>
      </rPr>
      <t xml:space="preserve">Executive Summary </t>
    </r>
    <r>
      <rPr>
        <sz val="9"/>
        <color rgb="FF0F1E5A"/>
        <rFont val="Arial"/>
        <family val="2"/>
      </rPr>
      <t>(short) vornehmen - vielen Dank!</t>
    </r>
  </si>
  <si>
    <r>
      <t xml:space="preserve">Bitte die </t>
    </r>
    <r>
      <rPr>
        <b/>
        <sz val="9"/>
        <color rgb="FF0F1E5A"/>
        <rFont val="Arial"/>
        <family val="2"/>
      </rPr>
      <t>Freigabe</t>
    </r>
    <r>
      <rPr>
        <sz val="9"/>
        <color rgb="FF0F1E5A"/>
        <rFont val="Arial"/>
        <family val="2"/>
      </rPr>
      <t xml:space="preserve"> des </t>
    </r>
    <r>
      <rPr>
        <b/>
        <sz val="9"/>
        <color rgb="FF0F1E5A"/>
        <rFont val="Arial"/>
        <family val="2"/>
      </rPr>
      <t>Antragstellers</t>
    </r>
    <r>
      <rPr>
        <sz val="9"/>
        <color rgb="FF0F1E5A"/>
        <rFont val="Arial"/>
        <family val="2"/>
      </rPr>
      <t xml:space="preserve"> durch </t>
    </r>
    <r>
      <rPr>
        <b/>
        <sz val="9"/>
        <color rgb="FF0F1E5A"/>
        <rFont val="Arial"/>
        <family val="2"/>
      </rPr>
      <t>Unterschrift</t>
    </r>
    <r>
      <rPr>
        <sz val="9"/>
        <color rgb="FF0F1E5A"/>
        <rFont val="Arial"/>
        <family val="2"/>
      </rPr>
      <t xml:space="preserve"> separat auf der </t>
    </r>
    <r>
      <rPr>
        <b/>
        <sz val="9"/>
        <color rgb="FF0F1E5A"/>
        <rFont val="Arial"/>
        <family val="2"/>
      </rPr>
      <t xml:space="preserve">Executive Summary </t>
    </r>
    <r>
      <rPr>
        <sz val="9"/>
        <color rgb="FF0F1E5A"/>
        <rFont val="Arial"/>
        <family val="2"/>
      </rPr>
      <t>(short) vornehmen - vielen Dank!</t>
    </r>
  </si>
  <si>
    <r>
      <t xml:space="preserve">Bitte die </t>
    </r>
    <r>
      <rPr>
        <b/>
        <sz val="9"/>
        <color rgb="FF0F1E5A"/>
        <rFont val="Arial"/>
        <family val="2"/>
      </rPr>
      <t>Freigabe</t>
    </r>
    <r>
      <rPr>
        <sz val="9"/>
        <color rgb="FF0F1E5A"/>
        <rFont val="Arial"/>
        <family val="2"/>
      </rPr>
      <t xml:space="preserve"> von </t>
    </r>
    <r>
      <rPr>
        <b/>
        <sz val="9"/>
        <color rgb="FF0F1E5A"/>
        <rFont val="Arial"/>
        <family val="2"/>
      </rPr>
      <t>Real Estate</t>
    </r>
    <r>
      <rPr>
        <sz val="9"/>
        <color rgb="FF0F1E5A"/>
        <rFont val="Arial"/>
        <family val="2"/>
      </rPr>
      <t xml:space="preserve"> durch </t>
    </r>
    <r>
      <rPr>
        <b/>
        <sz val="9"/>
        <color rgb="FF0F1E5A"/>
        <rFont val="Arial"/>
        <family val="2"/>
      </rPr>
      <t>Unterschrift</t>
    </r>
    <r>
      <rPr>
        <sz val="9"/>
        <color rgb="FF0F1E5A"/>
        <rFont val="Arial"/>
        <family val="2"/>
      </rPr>
      <t xml:space="preserve"> separat auf der </t>
    </r>
    <r>
      <rPr>
        <b/>
        <sz val="9"/>
        <color rgb="FF0F1E5A"/>
        <rFont val="Arial"/>
        <family val="2"/>
      </rPr>
      <t xml:space="preserve">Executive Summary </t>
    </r>
    <r>
      <rPr>
        <sz val="9"/>
        <color rgb="FF0F1E5A"/>
        <rFont val="Arial"/>
        <family val="2"/>
      </rPr>
      <t>(short) vornehmen - vielen Dank!</t>
    </r>
  </si>
  <si>
    <t>Branding der Ladeinfrastruktur mit Vermieter abgestimmt?</t>
  </si>
  <si>
    <t>Aktuell / Zeitnaher Ausbau</t>
  </si>
  <si>
    <t>Ausbau / Scope bis 2025</t>
  </si>
  <si>
    <t>Freizugebene
Ausbaustufe</t>
  </si>
  <si>
    <t>Finanzierung</t>
  </si>
  <si>
    <t>Kosten / Budgetierung</t>
  </si>
  <si>
    <t>Anteil E-Fahrzeuge bis 2025 in %</t>
  </si>
  <si>
    <r>
      <t xml:space="preserve">Anteil E-Fahrzeuge bis </t>
    </r>
    <r>
      <rPr>
        <b/>
        <sz val="8"/>
        <color rgb="FF0F1E5A"/>
        <rFont val="Arial"/>
        <family val="2"/>
      </rPr>
      <t>2025 in %</t>
    </r>
  </si>
  <si>
    <t>Ausbau möglich / Leistung am Standort abzudecken?
(Schriftliche Zusage von Netzbetreiber einholen)
Anmeldepflicht bis 11kW Leistung je Wallbox
Genehmigungspflicht bei mehr als 11kW Leistung je Wallbox</t>
  </si>
  <si>
    <t>Anzahl Bestands-Fahrzeuge am Standort (bis 3,5t, inkl. Verbrenner)</t>
  </si>
  <si>
    <r>
      <t xml:space="preserve">Anzahl Fahrzeuge am Standort (bis 3,5t, inkl. Verbrenner) </t>
    </r>
    <r>
      <rPr>
        <b/>
        <sz val="8"/>
        <color rgb="FF0F1E5A"/>
        <rFont val="Arial"/>
        <family val="2"/>
      </rPr>
      <t>2025</t>
    </r>
    <r>
      <rPr>
        <sz val="8"/>
        <color rgb="FF0F1E5A"/>
        <rFont val="Arial"/>
        <family val="2"/>
      </rPr>
      <t xml:space="preserve"> Gesamt</t>
    </r>
  </si>
  <si>
    <t>Benötigte Ladepunkte je Fahrzeug / Gleichzeitigkeitsfaktor</t>
  </si>
  <si>
    <t>Anzahl Gäste / Privatfahrzeuge am Standort zu berücksichtigen:</t>
  </si>
  <si>
    <t>Gäste und Mitarbeiter werden zukünfitg vermekrt mit E-Fahrzeugen am Standort Lademöglichkeiten wünschen.
Hierfür können Sie zusätzliche Ladepunkte errichten (Fahrzeuganzahl hier eintragen) oder
bestehende Ladepunkte für die Nutzung durch Gäste / Privatfahrzeuge freischalten (auch nachträglich möglich).</t>
  </si>
  <si>
    <t>Zusätzliche Lademöglichkeiten für Gäste und private Mitarbeiter-E-Fahrzeuge (optional)</t>
  </si>
  <si>
    <t>Dauer des Mietvertrags / Zeit bis Umzug</t>
  </si>
  <si>
    <t>Ladestationen</t>
  </si>
  <si>
    <t>Kosten:</t>
  </si>
  <si>
    <t>davon leasingfähig:</t>
  </si>
  <si>
    <t>Gesamt</t>
  </si>
  <si>
    <t>Kostenaufteilung:</t>
  </si>
  <si>
    <t>Projekt-Ausbaukosten gesamt</t>
  </si>
  <si>
    <t>Technik:</t>
  </si>
  <si>
    <t>Ort, Datum, Unterschrift Technik</t>
  </si>
  <si>
    <t>E-Fleet Freigabeformular | Technik</t>
  </si>
  <si>
    <r>
      <t xml:space="preserve">Bitte die </t>
    </r>
    <r>
      <rPr>
        <b/>
        <sz val="9"/>
        <color rgb="FF0F1E5A"/>
        <rFont val="Arial"/>
        <family val="2"/>
      </rPr>
      <t>Freigabe</t>
    </r>
    <r>
      <rPr>
        <sz val="9"/>
        <color rgb="FF0F1E5A"/>
        <rFont val="Arial"/>
        <family val="2"/>
      </rPr>
      <t xml:space="preserve"> von </t>
    </r>
    <r>
      <rPr>
        <b/>
        <sz val="9"/>
        <color rgb="FF0F1E5A"/>
        <rFont val="Arial"/>
        <family val="2"/>
      </rPr>
      <t>Technik</t>
    </r>
    <r>
      <rPr>
        <sz val="9"/>
        <color rgb="FF0F1E5A"/>
        <rFont val="Arial"/>
        <family val="2"/>
      </rPr>
      <t xml:space="preserve"> durch </t>
    </r>
    <r>
      <rPr>
        <b/>
        <sz val="9"/>
        <color rgb="FF0F1E5A"/>
        <rFont val="Arial"/>
        <family val="2"/>
      </rPr>
      <t>Unterschrift</t>
    </r>
    <r>
      <rPr>
        <sz val="9"/>
        <color rgb="FF0F1E5A"/>
        <rFont val="Arial"/>
        <family val="2"/>
      </rPr>
      <t xml:space="preserve"> separat auf der </t>
    </r>
    <r>
      <rPr>
        <b/>
        <sz val="9"/>
        <color rgb="FF0F1E5A"/>
        <rFont val="Arial"/>
        <family val="2"/>
      </rPr>
      <t xml:space="preserve">Executive Summary </t>
    </r>
    <r>
      <rPr>
        <sz val="9"/>
        <color rgb="FF0F1E5A"/>
        <rFont val="Arial"/>
        <family val="2"/>
      </rPr>
      <t>(short) vornehmen - vielen Dank!</t>
    </r>
  </si>
  <si>
    <t>finanzierbarer Anteil</t>
  </si>
  <si>
    <t>nicht finanzierbarer Anteil (einmalig)</t>
  </si>
  <si>
    <t>Kosten je Ladepunkt</t>
  </si>
  <si>
    <t>Dynamisches Lastmanagement</t>
  </si>
  <si>
    <t>Leasing Rate / Laufzeit</t>
  </si>
  <si>
    <t>Tiefbau</t>
  </si>
  <si>
    <t>Verteiler</t>
  </si>
  <si>
    <t>Installation &amp; Inbetriebnahme</t>
  </si>
  <si>
    <t>Planung / Doku / Projektmanagement</t>
  </si>
  <si>
    <t>Fahrzeuganzahl</t>
  </si>
  <si>
    <t>Ergebnis Bedarfsermittlung: Benötigte Ladepunkte / Berücksichtigung Bestand</t>
  </si>
  <si>
    <t>Konzept Technik Feld L23</t>
  </si>
  <si>
    <t>Real Estate Feld L16</t>
  </si>
  <si>
    <t>Real Estate Feld L14</t>
  </si>
  <si>
    <t>Real Estate Feld L15</t>
  </si>
  <si>
    <t>Real Estate Feld L19</t>
  </si>
  <si>
    <t>Real Estate Feld L21</t>
  </si>
  <si>
    <t>2. Real Estate</t>
  </si>
  <si>
    <t>3. Konzept / Technik</t>
  </si>
  <si>
    <t>Bedarf Ladepunkte für Gäste / private Fahrzeuge</t>
  </si>
  <si>
    <r>
      <t>E-Fahrzeuge bis 2025</t>
    </r>
    <r>
      <rPr>
        <sz val="6"/>
        <color rgb="FF0F1E5A"/>
        <rFont val="Arial"/>
        <family val="2"/>
      </rPr>
      <t xml:space="preserve"> (Aufgerundet auf ganze Fahrzeuge)</t>
    </r>
  </si>
  <si>
    <r>
      <t xml:space="preserve">Gäste/Privat-E-Fahrzeuge bis 2025 </t>
    </r>
    <r>
      <rPr>
        <sz val="6"/>
        <color rgb="FF0F1E5A"/>
        <rFont val="Arial"/>
        <family val="2"/>
      </rPr>
      <t>(Aufgerundet auf ganze Fahrzeuge)</t>
    </r>
  </si>
  <si>
    <r>
      <t xml:space="preserve">Bedarf zusätzliche Ladepunkte bis 2025 </t>
    </r>
    <r>
      <rPr>
        <sz val="6"/>
        <color rgb="FF0F1E5A"/>
        <rFont val="Arial"/>
        <family val="2"/>
      </rPr>
      <t>(Aufgerundet auf ganze Ladepunkte)</t>
    </r>
  </si>
  <si>
    <t>Roland Staubitz
Roland.Staubitz@spie.com
+49 201 / 8989-100
+49 177 / 6326500</t>
  </si>
  <si>
    <t>GB-Leiter</t>
  </si>
  <si>
    <t>HV: 
Burkhard Sager 
Burkhard.Sager@spie.com</t>
  </si>
  <si>
    <t>ICS: 
Michael Hartung 
Michael.Hartung@spie.com</t>
  </si>
  <si>
    <t>EF: 
Rainer Hollang 
Rainer.Hollang@spie.com</t>
  </si>
  <si>
    <t>CNG: 
Peter Pfannenstiel 
Peter.Pfannenstel@spie.com</t>
  </si>
  <si>
    <t>BTA: 
Jörn Ettenhofer 
Joern.Ettenhofer@spie.com</t>
  </si>
  <si>
    <r>
      <t xml:space="preserve">Bedarf Ladepunkte für SPIE-Flotte </t>
    </r>
    <r>
      <rPr>
        <sz val="6"/>
        <color rgb="FF0F1E5A"/>
        <rFont val="Arial"/>
        <family val="2"/>
      </rPr>
      <t>(Aufgerundet auf ganze Ladepunkte)</t>
    </r>
  </si>
  <si>
    <t>Roland STAUBITZ
Roland.Staubitz@spie.com
+49 201-8989-100
+49 177 632 6500</t>
  </si>
  <si>
    <r>
      <rPr>
        <b/>
        <u/>
        <sz val="11"/>
        <color theme="1"/>
        <rFont val="Arial"/>
        <family val="2"/>
      </rPr>
      <t>Prozessumsetzung:</t>
    </r>
    <r>
      <rPr>
        <sz val="11"/>
        <color theme="1"/>
        <rFont val="Arial"/>
        <family val="2"/>
      </rPr>
      <t xml:space="preserve">
• Der Antragssteller ermittelt den Bedarf für seinen Standort und erstellt das Ausbau-Konzept 
  anhand der Blaupause
• Danach holt er holt notwendige Freigaben der Fachabteilungen Real Estate (Frau Claudia
  Dernen) &amp; Technik (Herr Roland Staubitz) ein und lässt sich das Ausbauprojekt hinsichtlich
  Budget von der GBL freigeben
• Nach Klärung der o.a. Punkte und Unterzeichnung durch Standortleitung, Real-Estate und Technik wird
  das Formular durch das eFleet-Team  zur Unterschrift an die Geschäftsbereichsleitung und
  anschließend zur Freigabe an die Geschäftsleitung eingereicht.
• Für Rückfragen zum Freigabeprozess oder -formular sind je Thema Ansprechpartner im Formular
  vermerkt, an die Sie sich wenden können.
• Die Vervollständigung der Freigabeformulare wird ab dem Start-Meeting vom eFleet Team begleitet, bis
  zur Unterzeichnung und dann eingereicht.</t>
    </r>
  </si>
  <si>
    <r>
      <t xml:space="preserve">Im Projekt eFleet haben wir anhand der Erfahrungen der Pilotstandorte einen Handlungsleitfaden für den Ausbau von Ladeinfrastruktur an SPIE-Standorten erarbeitet. Aus dem Handlungsleitfaden haben wir eine Checkliste abgeleitet. Diese soll Ihnen einerseits helfen in Kurzform die wesentlichen Punkte für eine Investitionsentscheidung aufzubereiten und andererseits als Basis für den vorgegegebenen Freigabeprozess dienen. 
</t>
    </r>
    <r>
      <rPr>
        <b/>
        <sz val="11"/>
        <color theme="1"/>
        <rFont val="Arial"/>
        <family val="2"/>
      </rPr>
      <t>Achtung:</t>
    </r>
    <r>
      <rPr>
        <sz val="11"/>
        <color theme="1"/>
        <rFont val="Arial"/>
        <family val="2"/>
      </rPr>
      <t xml:space="preserve">
Bitte </t>
    </r>
    <r>
      <rPr>
        <b/>
        <sz val="11"/>
        <color theme="1"/>
        <rFont val="Arial"/>
        <family val="2"/>
      </rPr>
      <t>füllen</t>
    </r>
    <r>
      <rPr>
        <sz val="11"/>
        <color theme="1"/>
        <rFont val="Arial"/>
        <family val="2"/>
      </rPr>
      <t xml:space="preserve"> Sie in der Checkliste </t>
    </r>
    <r>
      <rPr>
        <b/>
        <sz val="11"/>
        <color theme="1"/>
        <rFont val="Arial"/>
        <family val="2"/>
      </rPr>
      <t>nur die grün-markierten Felder</t>
    </r>
    <r>
      <rPr>
        <sz val="11"/>
        <color theme="1"/>
        <rFont val="Arial"/>
        <family val="2"/>
      </rPr>
      <t xml:space="preserve"> aus.
Vielen Dank!
Nachfolgend finden Sie die Übersicht des Freigabeprozesses grafisch dargestellt: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</si>
</sst>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 _€_-;\-* #,##0\ _€_-;_-* &quot;-&quot;??\ _€_-;_-@_-"/>
    <numFmt numFmtId="165" formatCode="00\ &quot;Monate&quot;"/>
    <numFmt numFmtId="166" formatCode="#,##0.00\ &quot;€&quot;\ &quot;monatlich&quot;"/>
  </numFmts>
  <fonts count="41" x14ac:knownFonts="1">
    <font>
      <sz val="11"/>
      <color theme="1"/>
      <name val="Calibri"/>
      <family val="2"/>
      <scheme val="minor"/>
    </font>
    <font>
      <b/>
      <u/>
      <sz val="18"/>
      <color rgb="FF0F1E5A"/>
      <name val="Arial"/>
      <family val="2"/>
    </font>
    <font>
      <b/>
      <sz val="10"/>
      <color rgb="FF0F1E5A"/>
      <name val="Arial"/>
      <family val="2"/>
    </font>
    <font>
      <sz val="8"/>
      <color rgb="FF0F1E5A"/>
      <name val="Arial"/>
      <family val="2"/>
    </font>
    <font>
      <b/>
      <sz val="12"/>
      <color rgb="FF0F1E5A"/>
      <name val="Arial"/>
      <family val="2"/>
    </font>
    <font>
      <b/>
      <u/>
      <sz val="10"/>
      <color rgb="FF0F1E5A"/>
      <name val="Arial"/>
      <family val="2"/>
    </font>
    <font>
      <sz val="9"/>
      <color rgb="FF0F1E5A"/>
      <name val="Arial"/>
      <family val="2"/>
    </font>
    <font>
      <u/>
      <sz val="8"/>
      <color rgb="FF0F1E5A"/>
      <name val="Arial"/>
      <family val="2"/>
    </font>
    <font>
      <sz val="7"/>
      <color rgb="FF0F1E5A"/>
      <name val="Arial"/>
      <family val="2"/>
    </font>
    <font>
      <b/>
      <u/>
      <sz val="8"/>
      <color rgb="FF0F1E5A"/>
      <name val="Arial"/>
      <family val="2"/>
    </font>
    <font>
      <sz val="11"/>
      <color theme="1"/>
      <name val="Calibri"/>
      <family val="2"/>
      <scheme val="minor"/>
    </font>
    <font>
      <sz val="10"/>
      <color rgb="FF0F1E5A"/>
      <name val="Arial"/>
      <family val="2"/>
    </font>
    <font>
      <b/>
      <sz val="11"/>
      <color rgb="FF0F1E5A"/>
      <name val="Wingdings"/>
      <charset val="2"/>
    </font>
    <font>
      <b/>
      <u/>
      <sz val="18"/>
      <color theme="1"/>
      <name val="Arial"/>
      <family val="2"/>
    </font>
    <font>
      <sz val="11"/>
      <color theme="1"/>
      <name val="Arial"/>
      <family val="2"/>
    </font>
    <font>
      <b/>
      <sz val="8"/>
      <color rgb="FF0F1E5A"/>
      <name val="Arial"/>
      <family val="2"/>
    </font>
    <font>
      <b/>
      <u/>
      <sz val="9"/>
      <color rgb="FF0F1E5A"/>
      <name val="Arial"/>
      <family val="2"/>
    </font>
    <font>
      <b/>
      <u/>
      <sz val="18"/>
      <color rgb="FFFF0000"/>
      <name val="Arial"/>
      <family val="2"/>
    </font>
    <font>
      <sz val="11"/>
      <color rgb="FFFF0000"/>
      <name val="Arial"/>
      <family val="2"/>
    </font>
    <font>
      <b/>
      <sz val="14"/>
      <color rgb="FF0F1E5A"/>
      <name val="Calibri"/>
      <family val="2"/>
      <scheme val="minor"/>
    </font>
    <font>
      <sz val="11"/>
      <color rgb="FF0F1E5A"/>
      <name val="Calibri"/>
      <family val="2"/>
      <scheme val="minor"/>
    </font>
    <font>
      <i/>
      <sz val="10"/>
      <color rgb="FF0F1E5A"/>
      <name val="Arial"/>
      <family val="2"/>
    </font>
    <font>
      <b/>
      <u/>
      <sz val="11"/>
      <color rgb="FF0F1E5A"/>
      <name val="Calibri"/>
      <family val="2"/>
      <scheme val="minor"/>
    </font>
    <font>
      <b/>
      <sz val="11"/>
      <color rgb="FF0F1E5A"/>
      <name val="Calibri"/>
      <family val="2"/>
      <scheme val="minor"/>
    </font>
    <font>
      <sz val="14"/>
      <color rgb="FF0F1E5A"/>
      <name val="Calibri"/>
      <family val="2"/>
      <scheme val="minor"/>
    </font>
    <font>
      <b/>
      <sz val="12"/>
      <color rgb="FF0F1E5A"/>
      <name val="Calibri"/>
      <family val="2"/>
      <scheme val="minor"/>
    </font>
    <font>
      <b/>
      <u/>
      <sz val="14"/>
      <color rgb="FF0F1E5A"/>
      <name val="Calibri"/>
      <family val="2"/>
      <scheme val="minor"/>
    </font>
    <font>
      <b/>
      <sz val="18"/>
      <color rgb="FF0F1E5A"/>
      <name val="Calibri"/>
      <family val="2"/>
      <scheme val="minor"/>
    </font>
    <font>
      <b/>
      <sz val="12"/>
      <color rgb="FFFF0000"/>
      <name val="Arial"/>
      <family val="2"/>
    </font>
    <font>
      <b/>
      <u/>
      <sz val="10"/>
      <color rgb="FF002060"/>
      <name val="Arial"/>
      <family val="2"/>
    </font>
    <font>
      <sz val="12"/>
      <color theme="8" tint="-0.499984740745262"/>
      <name val="Calibri"/>
      <family val="2"/>
      <scheme val="minor"/>
    </font>
    <font>
      <i/>
      <sz val="10"/>
      <color rgb="FF002060"/>
      <name val="Arial"/>
      <family val="2"/>
    </font>
    <font>
      <b/>
      <u/>
      <sz val="11"/>
      <color theme="1"/>
      <name val="Arial"/>
      <family val="2"/>
    </font>
    <font>
      <sz val="8"/>
      <color rgb="FF002060"/>
      <name val="Arial"/>
      <family val="2"/>
    </font>
    <font>
      <sz val="10"/>
      <color rgb="FF002060"/>
      <name val="Arial"/>
      <family val="2"/>
    </font>
    <font>
      <sz val="9"/>
      <color rgb="FF002060"/>
      <name val="Arial"/>
      <family val="2"/>
    </font>
    <font>
      <b/>
      <sz val="9"/>
      <color rgb="FF002060"/>
      <name val="Arial"/>
      <family val="2"/>
    </font>
    <font>
      <b/>
      <sz val="11"/>
      <color theme="1"/>
      <name val="Arial"/>
      <family val="2"/>
    </font>
    <font>
      <b/>
      <sz val="14"/>
      <color theme="1"/>
      <name val="Arial"/>
      <family val="2"/>
    </font>
    <font>
      <b/>
      <sz val="9"/>
      <color rgb="FF0F1E5A"/>
      <name val="Arial"/>
      <family val="2"/>
    </font>
    <font>
      <sz val="6"/>
      <color rgb="FF0F1E5A"/>
      <name val="Arial"/>
      <family val="2"/>
    </font>
  </fonts>
  <fills count="2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EEF1FC"/>
        <bgColor indexed="64"/>
      </patternFill>
    </fill>
    <fill>
      <patternFill patternType="solid">
        <fgColor rgb="FFFFF2CC"/>
        <bgColor indexed="64"/>
      </patternFill>
    </fill>
    <fill>
      <patternFill patternType="solid">
        <fgColor rgb="FFDDEBF7"/>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79998168889431442"/>
        <bgColor indexed="64"/>
      </patternFill>
    </fill>
    <fill>
      <patternFill patternType="solid">
        <fgColor rgb="FFBEE8FF"/>
        <bgColor indexed="64"/>
      </patternFill>
    </fill>
    <fill>
      <patternFill patternType="solid">
        <fgColor rgb="FFD4EEE8"/>
        <bgColor indexed="64"/>
      </patternFill>
    </fill>
    <fill>
      <patternFill patternType="solid">
        <fgColor rgb="FFFFF5D4"/>
        <bgColor indexed="64"/>
      </patternFill>
    </fill>
    <fill>
      <patternFill patternType="solid">
        <fgColor rgb="FFFFC2C2"/>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008080"/>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4" fontId="10" fillId="0" borderId="0" applyFont="0" applyFill="0" applyBorder="0" applyAlignment="0" applyProtection="0"/>
    <xf numFmtId="9" fontId="10" fillId="0" borderId="0" applyFont="0" applyFill="0" applyBorder="0" applyAlignment="0" applyProtection="0"/>
  </cellStyleXfs>
  <cellXfs count="471">
    <xf numFmtId="0" fontId="0" fillId="0" borderId="0" xfId="0"/>
    <xf numFmtId="0" fontId="19" fillId="0" borderId="0" xfId="0" applyFont="1" applyAlignment="1">
      <alignment vertical="center"/>
    </xf>
    <xf numFmtId="0" fontId="20" fillId="0" borderId="0" xfId="0" applyFont="1" applyAlignment="1">
      <alignment vertical="center"/>
    </xf>
    <xf numFmtId="0" fontId="22" fillId="0" borderId="0" xfId="0" applyFont="1" applyAlignment="1">
      <alignment vertical="center"/>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0" xfId="0" applyFont="1" applyAlignment="1">
      <alignment horizontal="center" vertical="center"/>
    </xf>
    <xf numFmtId="0" fontId="23" fillId="0" borderId="17" xfId="0" applyFont="1" applyBorder="1" applyAlignment="1">
      <alignment vertical="center"/>
    </xf>
    <xf numFmtId="0" fontId="23" fillId="0" borderId="12" xfId="0" applyFont="1" applyBorder="1" applyAlignment="1">
      <alignment vertical="center"/>
    </xf>
    <xf numFmtId="0" fontId="23" fillId="0" borderId="16" xfId="0" applyFont="1" applyBorder="1" applyAlignment="1">
      <alignment vertical="center"/>
    </xf>
    <xf numFmtId="0" fontId="20" fillId="0" borderId="0" xfId="0" applyFont="1" applyAlignment="1">
      <alignment horizontal="center" vertical="center"/>
    </xf>
    <xf numFmtId="0" fontId="20" fillId="0" borderId="10" xfId="0" applyFont="1" applyFill="1" applyBorder="1" applyAlignment="1">
      <alignment vertical="center"/>
    </xf>
    <xf numFmtId="0" fontId="20" fillId="0" borderId="11" xfId="0" applyFont="1" applyFill="1" applyBorder="1" applyAlignment="1">
      <alignment vertical="center"/>
    </xf>
    <xf numFmtId="0" fontId="20" fillId="0" borderId="16" xfId="0" applyFont="1" applyFill="1" applyBorder="1" applyAlignment="1">
      <alignment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0" xfId="0" applyFont="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20" fillId="16" borderId="9" xfId="0" applyFont="1" applyFill="1" applyBorder="1" applyAlignment="1">
      <alignment horizontal="center" vertical="center"/>
    </xf>
    <xf numFmtId="0" fontId="24" fillId="0" borderId="0" xfId="0" applyFont="1" applyAlignment="1">
      <alignment horizontal="center" vertical="center"/>
    </xf>
    <xf numFmtId="0" fontId="20" fillId="15" borderId="9" xfId="0" applyFont="1" applyFill="1" applyBorder="1" applyAlignment="1">
      <alignment horizontal="center" vertical="center"/>
    </xf>
    <xf numFmtId="0" fontId="20" fillId="15" borderId="11" xfId="0" applyFont="1" applyFill="1" applyBorder="1" applyAlignment="1">
      <alignment horizontal="center" vertical="center"/>
    </xf>
    <xf numFmtId="0" fontId="20" fillId="16" borderId="11" xfId="0" applyFont="1" applyFill="1" applyBorder="1" applyAlignment="1">
      <alignment horizontal="center" vertical="center"/>
    </xf>
    <xf numFmtId="0" fontId="25" fillId="0" borderId="0" xfId="0" applyFont="1" applyAlignment="1">
      <alignment vertical="center"/>
    </xf>
    <xf numFmtId="0" fontId="25" fillId="0" borderId="13" xfId="0" applyFont="1" applyFill="1" applyBorder="1" applyAlignment="1">
      <alignment horizontal="center" vertical="center"/>
    </xf>
    <xf numFmtId="0" fontId="25" fillId="0" borderId="10" xfId="0" applyFont="1" applyFill="1" applyBorder="1" applyAlignment="1">
      <alignment horizontal="center" vertical="center"/>
    </xf>
    <xf numFmtId="0" fontId="25" fillId="0" borderId="17" xfId="0" applyFont="1" applyFill="1" applyBorder="1" applyAlignment="1">
      <alignment horizontal="center" vertical="center"/>
    </xf>
    <xf numFmtId="0" fontId="23" fillId="0" borderId="56" xfId="0" applyFont="1" applyBorder="1" applyAlignment="1">
      <alignment horizontal="center" vertical="center"/>
    </xf>
    <xf numFmtId="0" fontId="23" fillId="0" borderId="57" xfId="0" applyFont="1" applyBorder="1" applyAlignment="1">
      <alignment horizontal="center" vertical="center"/>
    </xf>
    <xf numFmtId="0" fontId="23" fillId="16" borderId="11" xfId="0" applyFont="1" applyFill="1" applyBorder="1" applyAlignment="1">
      <alignment horizontal="center" vertical="center" wrapText="1"/>
    </xf>
    <xf numFmtId="0" fontId="23" fillId="16" borderId="11" xfId="0" applyFont="1" applyFill="1" applyBorder="1" applyAlignment="1">
      <alignment horizontal="center" vertical="center"/>
    </xf>
    <xf numFmtId="0" fontId="23" fillId="17" borderId="11" xfId="0" applyFont="1" applyFill="1" applyBorder="1" applyAlignment="1">
      <alignment horizontal="center" vertical="center" wrapText="1"/>
    </xf>
    <xf numFmtId="0" fontId="23" fillId="15" borderId="11" xfId="0" applyFont="1" applyFill="1" applyBorder="1" applyAlignment="1">
      <alignment horizontal="center" vertical="center"/>
    </xf>
    <xf numFmtId="0" fontId="23" fillId="15" borderId="16" xfId="0" applyFont="1" applyFill="1" applyBorder="1" applyAlignment="1">
      <alignment horizontal="center" vertical="center"/>
    </xf>
    <xf numFmtId="0" fontId="20" fillId="0" borderId="50" xfId="0" applyFont="1" applyFill="1" applyBorder="1" applyAlignment="1">
      <alignment vertical="center"/>
    </xf>
    <xf numFmtId="0" fontId="20" fillId="17" borderId="10" xfId="0" applyFont="1" applyFill="1" applyBorder="1" applyAlignment="1">
      <alignment vertical="center"/>
    </xf>
    <xf numFmtId="0" fontId="20" fillId="17" borderId="17" xfId="0" applyFont="1" applyFill="1" applyBorder="1" applyAlignment="1">
      <alignment vertical="center"/>
    </xf>
    <xf numFmtId="0" fontId="20" fillId="16" borderId="9" xfId="0" applyFont="1" applyFill="1" applyBorder="1" applyAlignment="1">
      <alignment vertical="center"/>
    </xf>
    <xf numFmtId="0" fontId="20" fillId="16" borderId="52" xfId="0" applyFont="1" applyFill="1" applyBorder="1" applyAlignment="1">
      <alignment vertical="center"/>
    </xf>
    <xf numFmtId="0" fontId="20" fillId="16" borderId="11" xfId="0" applyFont="1" applyFill="1" applyBorder="1" applyAlignment="1">
      <alignment vertical="center"/>
    </xf>
    <xf numFmtId="0" fontId="20" fillId="15" borderId="9" xfId="0" applyFont="1" applyFill="1" applyBorder="1" applyAlignment="1">
      <alignment vertical="center"/>
    </xf>
    <xf numFmtId="0" fontId="20" fillId="0" borderId="10"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51" xfId="0" applyFont="1" applyFill="1" applyBorder="1" applyAlignment="1">
      <alignment vertical="center"/>
    </xf>
    <xf numFmtId="0" fontId="20" fillId="0" borderId="9" xfId="0" applyFont="1" applyFill="1" applyBorder="1" applyAlignment="1">
      <alignment vertical="center"/>
    </xf>
    <xf numFmtId="0" fontId="20" fillId="0" borderId="12" xfId="0" applyFont="1" applyFill="1" applyBorder="1" applyAlignment="1">
      <alignment vertical="center"/>
    </xf>
    <xf numFmtId="0" fontId="23" fillId="17" borderId="15" xfId="0" applyFont="1" applyFill="1" applyBorder="1" applyAlignment="1">
      <alignment horizontal="center" vertical="center" wrapText="1"/>
    </xf>
    <xf numFmtId="0" fontId="11" fillId="11" borderId="9" xfId="0" applyFont="1" applyFill="1" applyBorder="1" applyAlignment="1">
      <alignment horizontal="left" vertical="center" wrapText="1" readingOrder="1"/>
    </xf>
    <xf numFmtId="0" fontId="11" fillId="12" borderId="9" xfId="0" applyFont="1" applyFill="1" applyBorder="1" applyAlignment="1">
      <alignment horizontal="left" vertical="center" wrapText="1" readingOrder="1"/>
    </xf>
    <xf numFmtId="0" fontId="11" fillId="13" borderId="9" xfId="0" applyFont="1" applyFill="1" applyBorder="1" applyAlignment="1">
      <alignment horizontal="left" vertical="center" wrapText="1" readingOrder="1"/>
    </xf>
    <xf numFmtId="0" fontId="11" fillId="13" borderId="9" xfId="0" applyFont="1" applyFill="1" applyBorder="1" applyAlignment="1">
      <alignment vertical="center" wrapText="1"/>
    </xf>
    <xf numFmtId="0" fontId="11" fillId="11" borderId="14" xfId="0" applyFont="1" applyFill="1" applyBorder="1" applyAlignment="1">
      <alignment horizontal="left" vertical="center" wrapText="1" readingOrder="1"/>
    </xf>
    <xf numFmtId="0" fontId="11" fillId="12" borderId="14" xfId="0" applyFont="1" applyFill="1" applyBorder="1" applyAlignment="1">
      <alignment horizontal="left" vertical="center" wrapText="1" readingOrder="1"/>
    </xf>
    <xf numFmtId="0" fontId="11" fillId="13" borderId="14" xfId="0" applyFont="1" applyFill="1" applyBorder="1" applyAlignment="1">
      <alignment horizontal="left" vertical="center" wrapText="1" readingOrder="1"/>
    </xf>
    <xf numFmtId="0" fontId="11" fillId="14" borderId="15" xfId="0" applyFont="1" applyFill="1" applyBorder="1" applyAlignment="1">
      <alignment horizontal="left" vertical="center" wrapText="1" readingOrder="1"/>
    </xf>
    <xf numFmtId="0" fontId="11" fillId="14" borderId="11" xfId="0" applyFont="1" applyFill="1" applyBorder="1" applyAlignment="1">
      <alignment horizontal="left" vertical="center" wrapText="1" readingOrder="1"/>
    </xf>
    <xf numFmtId="0" fontId="11" fillId="14" borderId="11" xfId="0" applyFont="1" applyFill="1" applyBorder="1" applyAlignment="1">
      <alignment vertical="center" wrapText="1"/>
    </xf>
    <xf numFmtId="0" fontId="11" fillId="11" borderId="12" xfId="0" applyFont="1" applyFill="1" applyBorder="1" applyAlignment="1">
      <alignment horizontal="left" vertical="center" wrapText="1" readingOrder="1"/>
    </xf>
    <xf numFmtId="0" fontId="11" fillId="12" borderId="12" xfId="0" applyFont="1" applyFill="1" applyBorder="1" applyAlignment="1">
      <alignment horizontal="left" vertical="center" wrapText="1" readingOrder="1"/>
    </xf>
    <xf numFmtId="0" fontId="11" fillId="13" borderId="12" xfId="0" applyFont="1" applyFill="1" applyBorder="1" applyAlignment="1">
      <alignment horizontal="left" vertical="center" wrapText="1" readingOrder="1"/>
    </xf>
    <xf numFmtId="0" fontId="11" fillId="14" borderId="16" xfId="0" applyFont="1" applyFill="1" applyBorder="1" applyAlignment="1">
      <alignment horizontal="left" vertical="center" wrapText="1" readingOrder="1"/>
    </xf>
    <xf numFmtId="0" fontId="23"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11" fillId="13" borderId="12" xfId="0" applyFont="1" applyFill="1" applyBorder="1" applyAlignment="1">
      <alignment vertical="center" wrapText="1"/>
    </xf>
    <xf numFmtId="0" fontId="11" fillId="14" borderId="16" xfId="0" applyFont="1" applyFill="1" applyBorder="1" applyAlignment="1">
      <alignment vertical="center" wrapText="1"/>
    </xf>
    <xf numFmtId="0" fontId="11" fillId="11" borderId="56" xfId="0" applyFont="1" applyFill="1" applyBorder="1" applyAlignment="1">
      <alignment horizontal="center" vertical="center" wrapText="1" readingOrder="1"/>
    </xf>
    <xf numFmtId="0" fontId="11" fillId="11" borderId="58" xfId="0" applyFont="1" applyFill="1" applyBorder="1" applyAlignment="1">
      <alignment horizontal="left" vertical="center" wrapText="1" readingOrder="1"/>
    </xf>
    <xf numFmtId="0" fontId="11" fillId="12" borderId="58" xfId="0" applyFont="1" applyFill="1" applyBorder="1" applyAlignment="1">
      <alignment horizontal="left" vertical="center" wrapText="1" readingOrder="1"/>
    </xf>
    <xf numFmtId="0" fontId="11" fillId="13" borderId="58" xfId="0" applyFont="1" applyFill="1" applyBorder="1" applyAlignment="1">
      <alignment horizontal="left" vertical="center" wrapText="1" readingOrder="1"/>
    </xf>
    <xf numFmtId="0" fontId="11" fillId="14" borderId="57" xfId="0" applyFont="1" applyFill="1" applyBorder="1" applyAlignment="1">
      <alignment horizontal="center" vertical="center" wrapText="1" readingOrder="1"/>
    </xf>
    <xf numFmtId="0" fontId="21" fillId="11" borderId="12" xfId="0" applyFont="1" applyFill="1" applyBorder="1" applyAlignment="1">
      <alignment horizontal="left" vertical="center" wrapText="1" readingOrder="1"/>
    </xf>
    <xf numFmtId="0" fontId="11" fillId="14" borderId="57" xfId="0" applyFont="1" applyFill="1" applyBorder="1" applyAlignment="1">
      <alignment horizontal="left" vertical="center" wrapText="1" readingOrder="1"/>
    </xf>
    <xf numFmtId="0" fontId="23" fillId="15" borderId="11" xfId="0" applyFont="1" applyFill="1" applyBorder="1" applyAlignment="1">
      <alignment horizontal="center" vertical="center" wrapText="1"/>
    </xf>
    <xf numFmtId="0" fontId="20" fillId="17" borderId="10" xfId="0" applyFont="1" applyFill="1" applyBorder="1" applyAlignment="1">
      <alignment horizontal="center" vertical="center"/>
    </xf>
    <xf numFmtId="0" fontId="20" fillId="17" borderId="17" xfId="0" applyFont="1" applyFill="1" applyBorder="1" applyAlignment="1">
      <alignment horizontal="center" vertical="center"/>
    </xf>
    <xf numFmtId="0" fontId="20" fillId="0" borderId="12" xfId="0" applyFont="1" applyFill="1" applyBorder="1" applyAlignment="1">
      <alignment horizontal="center" vertical="center"/>
    </xf>
    <xf numFmtId="0" fontId="14" fillId="0" borderId="0" xfId="0" applyFont="1"/>
    <xf numFmtId="0" fontId="14" fillId="0" borderId="0" xfId="0" applyFont="1" applyAlignment="1">
      <alignment wrapText="1"/>
    </xf>
    <xf numFmtId="0" fontId="14" fillId="18" borderId="0" xfId="0" applyFont="1" applyFill="1"/>
    <xf numFmtId="0" fontId="14" fillId="18" borderId="0" xfId="0" applyFont="1" applyFill="1" applyAlignment="1">
      <alignment vertical="center" wrapText="1"/>
    </xf>
    <xf numFmtId="0" fontId="14" fillId="18" borderId="0" xfId="0" applyFont="1" applyFill="1" applyAlignment="1">
      <alignment wrapText="1"/>
    </xf>
    <xf numFmtId="0" fontId="38" fillId="18" borderId="0" xfId="0" applyFont="1" applyFill="1" applyAlignment="1">
      <alignment vertical="center" wrapText="1"/>
    </xf>
    <xf numFmtId="0" fontId="17" fillId="8" borderId="0" xfId="0" applyFont="1" applyFill="1" applyBorder="1" applyAlignment="1" applyProtection="1">
      <alignment vertical="center"/>
    </xf>
    <xf numFmtId="0" fontId="13" fillId="7" borderId="0" xfId="0" applyFont="1" applyFill="1" applyBorder="1" applyAlignment="1" applyProtection="1">
      <alignment vertical="center"/>
    </xf>
    <xf numFmtId="0" fontId="14" fillId="2" borderId="0" xfId="0" applyFont="1" applyFill="1" applyAlignment="1" applyProtection="1">
      <alignment vertical="center"/>
    </xf>
    <xf numFmtId="0" fontId="18" fillId="8" borderId="0" xfId="0" applyFont="1" applyFill="1" applyAlignment="1" applyProtection="1">
      <alignment vertical="center"/>
    </xf>
    <xf numFmtId="0" fontId="14" fillId="8" borderId="0" xfId="0" applyFont="1" applyFill="1" applyAlignment="1" applyProtection="1">
      <alignment vertical="center"/>
    </xf>
    <xf numFmtId="0" fontId="4" fillId="2" borderId="7" xfId="0" applyNumberFormat="1" applyFont="1" applyFill="1" applyBorder="1" applyAlignment="1" applyProtection="1">
      <alignment vertical="center"/>
    </xf>
    <xf numFmtId="0" fontId="4" fillId="2" borderId="0" xfId="0" applyNumberFormat="1" applyFont="1" applyFill="1" applyBorder="1" applyAlignment="1" applyProtection="1">
      <alignment vertical="center"/>
    </xf>
    <xf numFmtId="0" fontId="4" fillId="2" borderId="8" xfId="0" applyNumberFormat="1" applyFont="1" applyFill="1" applyBorder="1" applyAlignment="1" applyProtection="1">
      <alignment vertical="center"/>
    </xf>
    <xf numFmtId="0" fontId="6" fillId="3"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vertical="center"/>
    </xf>
    <xf numFmtId="0" fontId="4" fillId="2" borderId="2" xfId="0" applyNumberFormat="1" applyFont="1" applyFill="1" applyBorder="1" applyAlignment="1" applyProtection="1">
      <alignment vertical="center"/>
    </xf>
    <xf numFmtId="0" fontId="4" fillId="2" borderId="3" xfId="0" applyNumberFormat="1" applyFont="1" applyFill="1" applyBorder="1" applyAlignment="1" applyProtection="1">
      <alignment vertical="center"/>
    </xf>
    <xf numFmtId="0" fontId="3" fillId="2" borderId="7" xfId="0" applyNumberFormat="1" applyFont="1" applyFill="1" applyBorder="1" applyAlignment="1" applyProtection="1">
      <alignment vertical="center"/>
    </xf>
    <xf numFmtId="0" fontId="3" fillId="2" borderId="0" xfId="0" applyNumberFormat="1" applyFont="1" applyFill="1" applyBorder="1" applyAlignment="1" applyProtection="1">
      <alignment vertical="center"/>
    </xf>
    <xf numFmtId="0" fontId="3" fillId="2" borderId="8" xfId="0" applyNumberFormat="1" applyFont="1" applyFill="1" applyBorder="1" applyAlignment="1" applyProtection="1">
      <alignment vertical="center"/>
    </xf>
    <xf numFmtId="0" fontId="3" fillId="2" borderId="4" xfId="0" applyNumberFormat="1" applyFont="1" applyFill="1" applyBorder="1" applyAlignment="1" applyProtection="1">
      <alignment vertical="center"/>
    </xf>
    <xf numFmtId="0" fontId="3" fillId="2" borderId="5" xfId="0" applyNumberFormat="1" applyFont="1" applyFill="1" applyBorder="1" applyAlignment="1" applyProtection="1">
      <alignment vertical="center"/>
    </xf>
    <xf numFmtId="0" fontId="3" fillId="2" borderId="6" xfId="0" applyNumberFormat="1" applyFont="1" applyFill="1" applyBorder="1" applyAlignment="1" applyProtection="1">
      <alignment vertical="center"/>
    </xf>
    <xf numFmtId="0" fontId="13" fillId="9" borderId="0" xfId="0" applyFont="1" applyFill="1" applyBorder="1" applyAlignment="1" applyProtection="1">
      <alignment vertical="center"/>
    </xf>
    <xf numFmtId="0" fontId="14" fillId="9" borderId="0" xfId="0" applyFont="1" applyFill="1" applyAlignment="1" applyProtection="1">
      <alignment vertical="center"/>
    </xf>
    <xf numFmtId="0" fontId="13" fillId="10" borderId="0" xfId="0" applyFont="1" applyFill="1" applyBorder="1" applyAlignment="1" applyProtection="1">
      <alignment vertical="center"/>
    </xf>
    <xf numFmtId="0" fontId="14" fillId="10" borderId="0" xfId="0" applyFont="1" applyFill="1" applyAlignment="1" applyProtection="1">
      <alignment vertical="center"/>
    </xf>
    <xf numFmtId="0" fontId="13" fillId="6" borderId="0" xfId="0" applyFont="1" applyFill="1" applyBorder="1" applyAlignment="1" applyProtection="1">
      <alignment vertical="center"/>
    </xf>
    <xf numFmtId="0" fontId="14" fillId="6" borderId="0" xfId="0" applyFont="1" applyFill="1" applyAlignment="1" applyProtection="1">
      <alignment vertical="center"/>
    </xf>
    <xf numFmtId="0" fontId="3" fillId="2" borderId="0" xfId="0" applyNumberFormat="1" applyFont="1" applyFill="1" applyBorder="1" applyAlignment="1" applyProtection="1">
      <alignment vertical="center"/>
      <protection locked="0"/>
    </xf>
    <xf numFmtId="0" fontId="13" fillId="20" borderId="0" xfId="0" applyFont="1" applyFill="1" applyBorder="1" applyAlignment="1" applyProtection="1">
      <alignment vertical="center"/>
    </xf>
    <xf numFmtId="0" fontId="0" fillId="20" borderId="0" xfId="0" applyFill="1" applyProtection="1"/>
    <xf numFmtId="0" fontId="14" fillId="20" borderId="0" xfId="0" applyFont="1" applyFill="1" applyAlignment="1" applyProtection="1">
      <alignment vertical="center"/>
    </xf>
    <xf numFmtId="0" fontId="0" fillId="20" borderId="0" xfId="0" applyFill="1" applyAlignment="1" applyProtection="1">
      <alignment vertical="center"/>
    </xf>
    <xf numFmtId="0" fontId="4" fillId="2" borderId="7" xfId="0" applyNumberFormat="1" applyFont="1" applyFill="1" applyBorder="1" applyAlignment="1" applyProtection="1">
      <alignment vertical="center" wrapText="1"/>
    </xf>
    <xf numFmtId="0" fontId="4" fillId="2" borderId="0" xfId="0" applyNumberFormat="1" applyFont="1" applyFill="1" applyBorder="1" applyAlignment="1" applyProtection="1">
      <alignment vertical="center" wrapText="1"/>
    </xf>
    <xf numFmtId="0" fontId="28" fillId="2" borderId="0" xfId="0" applyNumberFormat="1" applyFont="1" applyFill="1" applyBorder="1" applyAlignment="1" applyProtection="1">
      <alignment horizontal="left" vertical="center" wrapText="1"/>
    </xf>
    <xf numFmtId="0" fontId="28" fillId="2" borderId="8" xfId="0" applyNumberFormat="1" applyFont="1" applyFill="1" applyBorder="1" applyAlignment="1" applyProtection="1">
      <alignment horizontal="left" vertical="center" wrapText="1"/>
    </xf>
    <xf numFmtId="0" fontId="36" fillId="2" borderId="59" xfId="0" applyNumberFormat="1" applyFont="1" applyFill="1" applyBorder="1" applyAlignment="1" applyProtection="1">
      <alignment vertical="center"/>
    </xf>
    <xf numFmtId="0" fontId="34" fillId="2" borderId="44" xfId="0" applyFont="1" applyFill="1" applyBorder="1" applyAlignment="1" applyProtection="1">
      <alignment vertical="center"/>
    </xf>
    <xf numFmtId="0" fontId="34" fillId="2" borderId="44" xfId="0" applyNumberFormat="1" applyFont="1" applyFill="1" applyBorder="1" applyAlignment="1" applyProtection="1">
      <alignment vertical="center"/>
    </xf>
    <xf numFmtId="0" fontId="34" fillId="2" borderId="37" xfId="0" applyNumberFormat="1" applyFont="1" applyFill="1" applyBorder="1" applyAlignment="1" applyProtection="1">
      <alignment vertical="center"/>
    </xf>
    <xf numFmtId="0" fontId="36" fillId="2" borderId="33" xfId="0" applyNumberFormat="1" applyFont="1" applyFill="1" applyBorder="1" applyAlignment="1" applyProtection="1">
      <alignment vertical="center"/>
    </xf>
    <xf numFmtId="0" fontId="35" fillId="2" borderId="44" xfId="0" applyNumberFormat="1" applyFont="1" applyFill="1" applyBorder="1" applyAlignment="1" applyProtection="1">
      <alignment vertical="center"/>
    </xf>
    <xf numFmtId="0" fontId="34" fillId="2" borderId="34" xfId="0" applyNumberFormat="1" applyFont="1" applyFill="1" applyBorder="1" applyAlignment="1" applyProtection="1">
      <alignment vertical="center"/>
    </xf>
    <xf numFmtId="0" fontId="34" fillId="2" borderId="7" xfId="0" applyNumberFormat="1" applyFont="1" applyFill="1" applyBorder="1" applyAlignment="1" applyProtection="1">
      <alignment vertical="center"/>
    </xf>
    <xf numFmtId="0" fontId="34" fillId="2" borderId="0" xfId="0" applyFont="1" applyFill="1" applyBorder="1" applyAlignment="1" applyProtection="1">
      <alignment vertical="center"/>
    </xf>
    <xf numFmtId="0" fontId="34" fillId="2" borderId="0" xfId="0" applyNumberFormat="1" applyFont="1" applyFill="1" applyBorder="1" applyAlignment="1" applyProtection="1">
      <alignment vertical="center"/>
    </xf>
    <xf numFmtId="0" fontId="34" fillId="2" borderId="46" xfId="0" applyNumberFormat="1" applyFont="1" applyFill="1" applyBorder="1" applyAlignment="1" applyProtection="1">
      <alignment vertical="center"/>
    </xf>
    <xf numFmtId="0" fontId="34" fillId="2" borderId="45" xfId="0" applyNumberFormat="1" applyFont="1" applyFill="1" applyBorder="1" applyAlignment="1" applyProtection="1">
      <alignment vertical="center"/>
    </xf>
    <xf numFmtId="0" fontId="34" fillId="2" borderId="8" xfId="0" applyNumberFormat="1" applyFont="1" applyFill="1" applyBorder="1" applyAlignment="1" applyProtection="1">
      <alignment vertical="center"/>
    </xf>
    <xf numFmtId="0" fontId="34" fillId="2" borderId="35" xfId="0" applyNumberFormat="1" applyFont="1" applyFill="1" applyBorder="1" applyAlignment="1" applyProtection="1">
      <alignment vertical="center"/>
    </xf>
    <xf numFmtId="0" fontId="33" fillId="2" borderId="0" xfId="0" applyFont="1" applyFill="1" applyBorder="1" applyAlignment="1" applyProtection="1">
      <alignment vertical="center"/>
    </xf>
    <xf numFmtId="0" fontId="33" fillId="2" borderId="0" xfId="0" applyNumberFormat="1" applyFont="1" applyFill="1" applyBorder="1" applyAlignment="1" applyProtection="1">
      <alignment vertical="center"/>
    </xf>
    <xf numFmtId="0" fontId="36" fillId="2" borderId="1" xfId="0" applyNumberFormat="1" applyFont="1" applyFill="1" applyBorder="1" applyAlignment="1" applyProtection="1">
      <alignment vertical="center"/>
    </xf>
    <xf numFmtId="0" fontId="34" fillId="2" borderId="2" xfId="0" applyFont="1" applyFill="1" applyBorder="1" applyAlignment="1" applyProtection="1">
      <alignment vertical="center"/>
    </xf>
    <xf numFmtId="0" fontId="34" fillId="2" borderId="2" xfId="0" applyNumberFormat="1" applyFont="1" applyFill="1" applyBorder="1" applyAlignment="1" applyProtection="1">
      <alignment vertical="center"/>
    </xf>
    <xf numFmtId="0" fontId="34" fillId="2" borderId="42" xfId="0" applyNumberFormat="1" applyFont="1" applyFill="1" applyBorder="1" applyAlignment="1" applyProtection="1">
      <alignment vertical="center"/>
    </xf>
    <xf numFmtId="0" fontId="36" fillId="2" borderId="2" xfId="0" applyNumberFormat="1" applyFont="1" applyFill="1" applyBorder="1" applyAlignment="1" applyProtection="1">
      <alignment vertical="center"/>
    </xf>
    <xf numFmtId="0" fontId="34" fillId="2" borderId="3" xfId="0" applyNumberFormat="1" applyFont="1" applyFill="1" applyBorder="1" applyAlignment="1" applyProtection="1">
      <alignment vertical="center"/>
    </xf>
    <xf numFmtId="0" fontId="34" fillId="2" borderId="4" xfId="0" applyNumberFormat="1" applyFont="1" applyFill="1" applyBorder="1" applyAlignment="1" applyProtection="1">
      <alignment vertical="center"/>
    </xf>
    <xf numFmtId="0" fontId="33" fillId="2" borderId="5" xfId="0" applyFont="1" applyFill="1" applyBorder="1" applyAlignment="1" applyProtection="1">
      <alignment vertical="center"/>
    </xf>
    <xf numFmtId="0" fontId="33" fillId="2" borderId="5" xfId="0" applyNumberFormat="1" applyFont="1" applyFill="1" applyBorder="1" applyAlignment="1" applyProtection="1">
      <alignment vertical="center"/>
    </xf>
    <xf numFmtId="0" fontId="34" fillId="2" borderId="40" xfId="0" applyNumberFormat="1" applyFont="1" applyFill="1" applyBorder="1" applyAlignment="1" applyProtection="1">
      <alignment vertical="center"/>
    </xf>
    <xf numFmtId="0" fontId="34" fillId="2" borderId="5" xfId="0" applyNumberFormat="1" applyFont="1" applyFill="1" applyBorder="1" applyAlignment="1" applyProtection="1">
      <alignment vertical="center"/>
    </xf>
    <xf numFmtId="0" fontId="34" fillId="2" borderId="6" xfId="0" applyNumberFormat="1" applyFont="1" applyFill="1" applyBorder="1" applyAlignment="1" applyProtection="1">
      <alignment vertical="center"/>
    </xf>
    <xf numFmtId="0" fontId="0" fillId="0" borderId="0" xfId="0" applyProtection="1"/>
    <xf numFmtId="0" fontId="14" fillId="18" borderId="0" xfId="0" applyFont="1" applyFill="1" applyAlignment="1">
      <alignment horizontal="left" vertical="top"/>
    </xf>
    <xf numFmtId="0" fontId="14" fillId="0" borderId="0" xfId="0" applyFont="1" applyAlignment="1">
      <alignment horizontal="left" vertical="top"/>
    </xf>
    <xf numFmtId="0" fontId="14" fillId="18" borderId="0" xfId="0" applyFont="1" applyFill="1" applyAlignment="1">
      <alignment horizontal="left" wrapText="1"/>
    </xf>
    <xf numFmtId="0" fontId="15" fillId="2" borderId="58" xfId="0" applyNumberFormat="1" applyFont="1" applyFill="1" applyBorder="1" applyAlignment="1" applyProtection="1">
      <alignment horizontal="right" vertical="center" wrapText="1"/>
    </xf>
    <xf numFmtId="0" fontId="20" fillId="0" borderId="63" xfId="0" applyFont="1" applyBorder="1" applyAlignment="1">
      <alignment vertical="center" wrapText="1"/>
    </xf>
    <xf numFmtId="0" fontId="20" fillId="0" borderId="64" xfId="0" applyFont="1" applyBorder="1" applyAlignment="1">
      <alignment vertical="center" wrapText="1"/>
    </xf>
    <xf numFmtId="0" fontId="20" fillId="0" borderId="65" xfId="0" applyFont="1" applyBorder="1" applyAlignment="1">
      <alignment vertical="center" wrapText="1"/>
    </xf>
    <xf numFmtId="0" fontId="19" fillId="3" borderId="62" xfId="0" applyFont="1" applyFill="1" applyBorder="1" applyAlignment="1">
      <alignment vertical="center"/>
    </xf>
    <xf numFmtId="0" fontId="11" fillId="11" borderId="14" xfId="0" applyFont="1" applyFill="1" applyBorder="1" applyAlignment="1">
      <alignment horizontal="center" vertical="center" wrapText="1" readingOrder="1"/>
    </xf>
    <xf numFmtId="0" fontId="11" fillId="11" borderId="9" xfId="0" applyFont="1" applyFill="1" applyBorder="1" applyAlignment="1">
      <alignment horizontal="center" vertical="center" wrapText="1" readingOrder="1"/>
    </xf>
    <xf numFmtId="0" fontId="11" fillId="11" borderId="12" xfId="0" applyFont="1" applyFill="1" applyBorder="1" applyAlignment="1">
      <alignment horizontal="center" vertical="center" wrapText="1" readingOrder="1"/>
    </xf>
    <xf numFmtId="0" fontId="11" fillId="11" borderId="13" xfId="0" applyFont="1" applyFill="1" applyBorder="1" applyAlignment="1">
      <alignment horizontal="center" vertical="center" wrapText="1" readingOrder="1"/>
    </xf>
    <xf numFmtId="0" fontId="11" fillId="11" borderId="10" xfId="0" applyFont="1" applyFill="1" applyBorder="1" applyAlignment="1">
      <alignment horizontal="center" vertical="center" wrapText="1" readingOrder="1"/>
    </xf>
    <xf numFmtId="0" fontId="11" fillId="11" borderId="17" xfId="0" applyFont="1" applyFill="1" applyBorder="1" applyAlignment="1">
      <alignment horizontal="center" vertical="center" wrapText="1" readingOrder="1"/>
    </xf>
    <xf numFmtId="0" fontId="5" fillId="3" borderId="1"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xf>
    <xf numFmtId="0" fontId="5" fillId="3" borderId="3" xfId="0" applyNumberFormat="1" applyFont="1" applyFill="1" applyBorder="1" applyAlignment="1" applyProtection="1">
      <alignment horizontal="center" vertical="center"/>
    </xf>
    <xf numFmtId="0" fontId="31" fillId="2" borderId="7" xfId="0" applyNumberFormat="1" applyFont="1" applyFill="1" applyBorder="1" applyAlignment="1" applyProtection="1">
      <alignment horizontal="left" vertical="center" wrapText="1"/>
      <protection locked="0"/>
    </xf>
    <xf numFmtId="0" fontId="31" fillId="2" borderId="0" xfId="0" applyNumberFormat="1" applyFont="1" applyFill="1" applyBorder="1" applyAlignment="1" applyProtection="1">
      <alignment horizontal="left" vertical="center" wrapText="1"/>
      <protection locked="0"/>
    </xf>
    <xf numFmtId="0" fontId="31" fillId="2" borderId="8" xfId="0" applyNumberFormat="1" applyFont="1" applyFill="1" applyBorder="1" applyAlignment="1" applyProtection="1">
      <alignment horizontal="left" vertical="center" wrapText="1"/>
      <protection locked="0"/>
    </xf>
    <xf numFmtId="0" fontId="1" fillId="3" borderId="1" xfId="0" applyNumberFormat="1" applyFont="1" applyFill="1" applyBorder="1" applyAlignment="1" applyProtection="1">
      <alignment horizontal="center" vertical="center"/>
    </xf>
    <xf numFmtId="0" fontId="1" fillId="3" borderId="2" xfId="0" applyNumberFormat="1" applyFont="1" applyFill="1" applyBorder="1" applyAlignment="1" applyProtection="1">
      <alignment horizontal="center" vertical="center"/>
    </xf>
    <xf numFmtId="0" fontId="1" fillId="3" borderId="3" xfId="0" applyNumberFormat="1" applyFont="1" applyFill="1" applyBorder="1" applyAlignment="1" applyProtection="1">
      <alignment horizontal="center" vertical="center"/>
    </xf>
    <xf numFmtId="0" fontId="1" fillId="3" borderId="4" xfId="0" applyNumberFormat="1" applyFont="1" applyFill="1" applyBorder="1" applyAlignment="1" applyProtection="1">
      <alignment horizontal="center" vertical="center"/>
    </xf>
    <xf numFmtId="0" fontId="1" fillId="3" borderId="0" xfId="0" applyNumberFormat="1" applyFont="1" applyFill="1" applyBorder="1" applyAlignment="1" applyProtection="1">
      <alignment horizontal="center" vertical="center"/>
    </xf>
    <xf numFmtId="0" fontId="1" fillId="3" borderId="8" xfId="0" applyNumberFormat="1" applyFont="1" applyFill="1" applyBorder="1" applyAlignment="1" applyProtection="1">
      <alignment horizontal="center" vertical="center"/>
    </xf>
    <xf numFmtId="0" fontId="2" fillId="3" borderId="1" xfId="0" applyNumberFormat="1" applyFont="1" applyFill="1" applyBorder="1" applyAlignment="1" applyProtection="1">
      <alignment horizontal="center" vertical="center" wrapText="1"/>
    </xf>
    <xf numFmtId="0" fontId="2" fillId="3" borderId="3" xfId="0" applyNumberFormat="1" applyFont="1" applyFill="1" applyBorder="1" applyAlignment="1" applyProtection="1">
      <alignment horizontal="center" vertical="center" wrapText="1"/>
    </xf>
    <xf numFmtId="0" fontId="2" fillId="3" borderId="7" xfId="0" applyNumberFormat="1" applyFont="1" applyFill="1" applyBorder="1" applyAlignment="1" applyProtection="1">
      <alignment horizontal="center" vertical="center" wrapText="1"/>
    </xf>
    <xf numFmtId="0" fontId="2" fillId="3" borderId="8" xfId="0" applyNumberFormat="1" applyFont="1" applyFill="1" applyBorder="1" applyAlignment="1" applyProtection="1">
      <alignment horizontal="center" vertical="center" wrapText="1"/>
    </xf>
    <xf numFmtId="164" fontId="30" fillId="0" borderId="41" xfId="0" applyNumberFormat="1" applyFont="1" applyFill="1" applyBorder="1" applyAlignment="1" applyProtection="1">
      <alignment horizontal="center" vertical="center" wrapText="1"/>
    </xf>
    <xf numFmtId="164" fontId="30" fillId="0" borderId="3" xfId="0" applyNumberFormat="1" applyFont="1" applyFill="1" applyBorder="1" applyAlignment="1" applyProtection="1">
      <alignment horizontal="center" vertical="center" wrapText="1"/>
    </xf>
    <xf numFmtId="164" fontId="30" fillId="0" borderId="45" xfId="0" applyNumberFormat="1" applyFont="1" applyFill="1" applyBorder="1" applyAlignment="1" applyProtection="1">
      <alignment horizontal="center" vertical="center" wrapText="1"/>
    </xf>
    <xf numFmtId="164" fontId="30" fillId="0" borderId="8" xfId="0" applyNumberFormat="1" applyFont="1" applyFill="1" applyBorder="1" applyAlignment="1" applyProtection="1">
      <alignment horizontal="center" vertical="center" wrapText="1"/>
    </xf>
    <xf numFmtId="1" fontId="11" fillId="0" borderId="41" xfId="0" applyNumberFormat="1" applyFont="1" applyFill="1" applyBorder="1" applyAlignment="1" applyProtection="1">
      <alignment horizontal="center" vertical="center" wrapText="1"/>
    </xf>
    <xf numFmtId="1" fontId="11" fillId="0" borderId="2" xfId="0" applyNumberFormat="1" applyFont="1" applyFill="1" applyBorder="1" applyAlignment="1" applyProtection="1">
      <alignment horizontal="center" vertical="center" wrapText="1"/>
    </xf>
    <xf numFmtId="1" fontId="11" fillId="0" borderId="0" xfId="0" applyNumberFormat="1" applyFont="1" applyFill="1" applyBorder="1" applyAlignment="1" applyProtection="1">
      <alignment horizontal="center" vertical="center" wrapText="1"/>
    </xf>
    <xf numFmtId="1" fontId="11" fillId="0" borderId="42" xfId="0" applyNumberFormat="1" applyFont="1" applyFill="1" applyBorder="1" applyAlignment="1" applyProtection="1">
      <alignment horizontal="center" vertical="center" wrapText="1"/>
    </xf>
    <xf numFmtId="1" fontId="11" fillId="0" borderId="45" xfId="0" applyNumberFormat="1" applyFont="1" applyFill="1" applyBorder="1" applyAlignment="1" applyProtection="1">
      <alignment horizontal="center" vertical="center" wrapText="1"/>
    </xf>
    <xf numFmtId="1" fontId="11" fillId="0" borderId="46" xfId="0" applyNumberFormat="1" applyFont="1" applyFill="1" applyBorder="1" applyAlignment="1" applyProtection="1">
      <alignment horizontal="center" vertical="center" wrapText="1"/>
    </xf>
    <xf numFmtId="164" fontId="30" fillId="0" borderId="33" xfId="0" applyNumberFormat="1" applyFont="1" applyFill="1" applyBorder="1" applyAlignment="1" applyProtection="1">
      <alignment horizontal="center" vertical="center" wrapText="1"/>
    </xf>
    <xf numFmtId="164" fontId="30" fillId="0" borderId="34" xfId="0" applyNumberFormat="1" applyFont="1" applyFill="1" applyBorder="1" applyAlignment="1" applyProtection="1">
      <alignment horizontal="center" vertical="center" wrapText="1"/>
    </xf>
    <xf numFmtId="164" fontId="30" fillId="0" borderId="32" xfId="0" applyNumberFormat="1" applyFont="1" applyFill="1" applyBorder="1" applyAlignment="1" applyProtection="1">
      <alignment horizontal="center" vertical="center" wrapText="1"/>
    </xf>
    <xf numFmtId="164" fontId="30" fillId="0" borderId="36" xfId="0" applyNumberFormat="1" applyFont="1" applyFill="1" applyBorder="1" applyAlignment="1" applyProtection="1">
      <alignment horizontal="center" vertical="center" wrapText="1"/>
    </xf>
    <xf numFmtId="0" fontId="2" fillId="3" borderId="59" xfId="0" applyNumberFormat="1" applyFont="1" applyFill="1" applyBorder="1" applyAlignment="1" applyProtection="1">
      <alignment horizontal="center" vertical="center" wrapText="1"/>
    </xf>
    <xf numFmtId="0" fontId="2" fillId="3" borderId="44" xfId="0" applyNumberFormat="1" applyFont="1" applyFill="1" applyBorder="1" applyAlignment="1" applyProtection="1">
      <alignment horizontal="center" vertical="center" wrapText="1"/>
    </xf>
    <xf numFmtId="0" fontId="2" fillId="3" borderId="37" xfId="0" applyNumberFormat="1" applyFont="1" applyFill="1" applyBorder="1" applyAlignment="1" applyProtection="1">
      <alignment horizontal="center" vertical="center" wrapText="1"/>
    </xf>
    <xf numFmtId="0" fontId="2" fillId="3" borderId="0" xfId="0" applyNumberFormat="1" applyFont="1" applyFill="1" applyBorder="1" applyAlignment="1" applyProtection="1">
      <alignment horizontal="center" vertical="center" wrapText="1"/>
    </xf>
    <xf numFmtId="0" fontId="2" fillId="3" borderId="46" xfId="0" applyNumberFormat="1" applyFont="1" applyFill="1" applyBorder="1" applyAlignment="1" applyProtection="1">
      <alignment horizontal="center" vertical="center" wrapText="1"/>
    </xf>
    <xf numFmtId="0" fontId="2" fillId="3" borderId="54" xfId="0" applyNumberFormat="1" applyFont="1" applyFill="1" applyBorder="1" applyAlignment="1" applyProtection="1">
      <alignment horizontal="center" vertical="center" wrapText="1"/>
    </xf>
    <xf numFmtId="0" fontId="2" fillId="3" borderId="35" xfId="0" applyNumberFormat="1" applyFont="1" applyFill="1" applyBorder="1" applyAlignment="1" applyProtection="1">
      <alignment horizontal="center" vertical="center" wrapText="1"/>
    </xf>
    <xf numFmtId="0" fontId="2" fillId="3" borderId="38"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vertical="center" wrapText="1"/>
    </xf>
    <xf numFmtId="0" fontId="2" fillId="3" borderId="42" xfId="0" applyNumberFormat="1" applyFont="1" applyFill="1" applyBorder="1" applyAlignment="1" applyProtection="1">
      <alignment horizontal="center" vertical="center" wrapText="1"/>
    </xf>
    <xf numFmtId="0" fontId="29" fillId="2" borderId="7" xfId="0" applyNumberFormat="1" applyFont="1" applyFill="1" applyBorder="1" applyAlignment="1" applyProtection="1">
      <alignment horizontal="center" vertical="center" wrapText="1"/>
    </xf>
    <xf numFmtId="0" fontId="29" fillId="2" borderId="0" xfId="0" applyNumberFormat="1" applyFont="1" applyFill="1" applyBorder="1" applyAlignment="1" applyProtection="1">
      <alignment horizontal="center" vertical="center" wrapText="1"/>
    </xf>
    <xf numFmtId="0" fontId="2" fillId="3" borderId="4" xfId="0" applyNumberFormat="1" applyFont="1" applyFill="1" applyBorder="1" applyAlignment="1" applyProtection="1">
      <alignment horizontal="center" vertical="center" wrapText="1"/>
    </xf>
    <xf numFmtId="0" fontId="2" fillId="3" borderId="6" xfId="0" applyNumberFormat="1" applyFont="1" applyFill="1" applyBorder="1" applyAlignment="1" applyProtection="1">
      <alignment horizontal="center" vertical="center" wrapText="1"/>
    </xf>
    <xf numFmtId="0" fontId="2" fillId="3" borderId="5" xfId="0" applyNumberFormat="1" applyFont="1" applyFill="1" applyBorder="1" applyAlignment="1" applyProtection="1">
      <alignment horizontal="center" vertical="center" wrapText="1"/>
    </xf>
    <xf numFmtId="0" fontId="2" fillId="3" borderId="40" xfId="0" applyNumberFormat="1" applyFont="1" applyFill="1" applyBorder="1" applyAlignment="1" applyProtection="1">
      <alignment horizontal="center" vertical="center" wrapText="1"/>
    </xf>
    <xf numFmtId="0" fontId="11" fillId="0" borderId="41"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11" fillId="0" borderId="32" xfId="0" applyNumberFormat="1" applyFont="1" applyFill="1" applyBorder="1" applyAlignment="1" applyProtection="1">
      <alignment horizontal="center" vertical="center" wrapText="1"/>
    </xf>
    <xf numFmtId="0" fontId="11" fillId="0" borderId="35" xfId="0" applyNumberFormat="1" applyFont="1" applyFill="1" applyBorder="1" applyAlignment="1" applyProtection="1">
      <alignment horizontal="center" vertical="center" wrapText="1"/>
    </xf>
    <xf numFmtId="0" fontId="11" fillId="0" borderId="36" xfId="0" applyNumberFormat="1" applyFont="1" applyFill="1" applyBorder="1" applyAlignment="1" applyProtection="1">
      <alignment horizontal="center" vertical="center" wrapText="1"/>
    </xf>
    <xf numFmtId="1" fontId="11" fillId="0" borderId="33" xfId="0" applyNumberFormat="1" applyFont="1" applyFill="1" applyBorder="1" applyAlignment="1" applyProtection="1">
      <alignment horizontal="center" vertical="center" wrapText="1"/>
    </xf>
    <xf numFmtId="1" fontId="11" fillId="0" borderId="44" xfId="0" applyNumberFormat="1" applyFont="1" applyFill="1" applyBorder="1" applyAlignment="1" applyProtection="1">
      <alignment horizontal="center" vertical="center" wrapText="1"/>
    </xf>
    <xf numFmtId="1" fontId="11" fillId="0" borderId="39" xfId="0" applyNumberFormat="1" applyFont="1" applyFill="1" applyBorder="1" applyAlignment="1" applyProtection="1">
      <alignment horizontal="center" vertical="center" wrapText="1"/>
    </xf>
    <xf numFmtId="1" fontId="11" fillId="0" borderId="5" xfId="0" applyNumberFormat="1" applyFont="1" applyFill="1" applyBorder="1" applyAlignment="1" applyProtection="1">
      <alignment horizontal="center" vertical="center" wrapText="1"/>
    </xf>
    <xf numFmtId="1" fontId="11" fillId="0" borderId="32" xfId="0" applyNumberFormat="1" applyFont="1" applyFill="1" applyBorder="1" applyAlignment="1" applyProtection="1">
      <alignment horizontal="center" vertical="center" wrapText="1"/>
    </xf>
    <xf numFmtId="1" fontId="11" fillId="0" borderId="35" xfId="0" applyNumberFormat="1" applyFont="1" applyFill="1" applyBorder="1" applyAlignment="1" applyProtection="1">
      <alignment horizontal="center" vertical="center" wrapText="1"/>
    </xf>
    <xf numFmtId="1" fontId="11" fillId="0" borderId="34" xfId="0" applyNumberFormat="1" applyFont="1" applyFill="1" applyBorder="1" applyAlignment="1" applyProtection="1">
      <alignment horizontal="center" vertical="center" wrapText="1"/>
    </xf>
    <xf numFmtId="1" fontId="11" fillId="0" borderId="6" xfId="0" applyNumberFormat="1" applyFont="1" applyFill="1" applyBorder="1" applyAlignment="1" applyProtection="1">
      <alignment horizontal="center" vertical="center" wrapText="1"/>
    </xf>
    <xf numFmtId="0" fontId="2" fillId="3" borderId="33" xfId="0" applyNumberFormat="1" applyFont="1" applyFill="1" applyBorder="1" applyAlignment="1" applyProtection="1">
      <alignment horizontal="center" vertical="center" wrapText="1"/>
    </xf>
    <xf numFmtId="0" fontId="2" fillId="3" borderId="32" xfId="0" applyNumberFormat="1" applyFont="1" applyFill="1" applyBorder="1" applyAlignment="1" applyProtection="1">
      <alignment horizontal="center" vertical="center" wrapText="1"/>
    </xf>
    <xf numFmtId="1" fontId="11" fillId="0" borderId="36" xfId="0" applyNumberFormat="1" applyFont="1" applyFill="1" applyBorder="1" applyAlignment="1" applyProtection="1">
      <alignment horizontal="center" vertical="center" wrapText="1"/>
    </xf>
    <xf numFmtId="0" fontId="11" fillId="0" borderId="33" xfId="0" applyNumberFormat="1" applyFont="1" applyFill="1" applyBorder="1" applyAlignment="1" applyProtection="1">
      <alignment horizontal="center" vertical="center" wrapText="1"/>
    </xf>
    <xf numFmtId="0" fontId="11" fillId="0" borderId="44" xfId="0" applyNumberFormat="1" applyFont="1" applyFill="1" applyBorder="1" applyAlignment="1" applyProtection="1">
      <alignment horizontal="center" vertical="center" wrapText="1"/>
    </xf>
    <xf numFmtId="0" fontId="11" fillId="0" borderId="34" xfId="0" applyNumberFormat="1" applyFont="1" applyFill="1" applyBorder="1" applyAlignment="1" applyProtection="1">
      <alignment horizontal="center" vertical="center" wrapText="1"/>
    </xf>
    <xf numFmtId="0" fontId="2" fillId="3" borderId="13" xfId="0" applyNumberFormat="1" applyFont="1" applyFill="1" applyBorder="1" applyAlignment="1" applyProtection="1">
      <alignment horizontal="center" vertical="center" wrapText="1"/>
    </xf>
    <xf numFmtId="0" fontId="2" fillId="3" borderId="53" xfId="0" applyNumberFormat="1" applyFont="1" applyFill="1" applyBorder="1" applyAlignment="1" applyProtection="1">
      <alignment horizontal="center" vertical="center" wrapText="1"/>
    </xf>
    <xf numFmtId="0" fontId="2" fillId="3" borderId="10" xfId="0" applyNumberFormat="1" applyFont="1" applyFill="1" applyBorder="1" applyAlignment="1" applyProtection="1">
      <alignment horizontal="center" vertical="center" wrapText="1"/>
    </xf>
    <xf numFmtId="0" fontId="2" fillId="3" borderId="20" xfId="0" applyNumberFormat="1" applyFont="1" applyFill="1" applyBorder="1" applyAlignment="1" applyProtection="1">
      <alignment horizontal="center" vertical="center" wrapText="1"/>
    </xf>
    <xf numFmtId="0" fontId="2" fillId="3" borderId="17" xfId="0" applyNumberFormat="1" applyFont="1" applyFill="1" applyBorder="1" applyAlignment="1" applyProtection="1">
      <alignment horizontal="center" vertical="center" wrapText="1"/>
    </xf>
    <xf numFmtId="0" fontId="2" fillId="3" borderId="23" xfId="0" applyNumberFormat="1" applyFont="1" applyFill="1" applyBorder="1" applyAlignment="1" applyProtection="1">
      <alignment horizontal="center" vertical="center" wrapText="1"/>
    </xf>
    <xf numFmtId="0" fontId="2" fillId="3" borderId="9" xfId="0" applyNumberFormat="1" applyFont="1" applyFill="1" applyBorder="1" applyAlignment="1" applyProtection="1">
      <alignment horizontal="center" vertical="center" wrapText="1"/>
    </xf>
    <xf numFmtId="44" fontId="11" fillId="0" borderId="9" xfId="1" applyFont="1" applyFill="1" applyBorder="1" applyAlignment="1" applyProtection="1">
      <alignment horizontal="center" vertical="center" wrapText="1"/>
    </xf>
    <xf numFmtId="44" fontId="11" fillId="0" borderId="11" xfId="1" applyFont="1" applyFill="1" applyBorder="1" applyAlignment="1" applyProtection="1">
      <alignment horizontal="center" vertical="center" wrapText="1"/>
    </xf>
    <xf numFmtId="44" fontId="11" fillId="0" borderId="12" xfId="1" applyFont="1" applyFill="1" applyBorder="1" applyAlignment="1" applyProtection="1">
      <alignment horizontal="center" vertical="center" wrapText="1"/>
    </xf>
    <xf numFmtId="44" fontId="11" fillId="0" borderId="16" xfId="1" applyFont="1" applyFill="1" applyBorder="1" applyAlignment="1" applyProtection="1">
      <alignment horizontal="center" vertical="center" wrapText="1"/>
    </xf>
    <xf numFmtId="166" fontId="11" fillId="0" borderId="33" xfId="1" applyNumberFormat="1" applyFont="1" applyFill="1" applyBorder="1" applyAlignment="1" applyProtection="1">
      <alignment horizontal="center" vertical="center" wrapText="1"/>
    </xf>
    <xf numFmtId="166" fontId="11" fillId="0" borderId="44" xfId="1" applyNumberFormat="1" applyFont="1" applyFill="1" applyBorder="1" applyAlignment="1" applyProtection="1">
      <alignment horizontal="center" vertical="center" wrapText="1"/>
    </xf>
    <xf numFmtId="166" fontId="11" fillId="0" borderId="37" xfId="1" applyNumberFormat="1" applyFont="1" applyFill="1" applyBorder="1" applyAlignment="1" applyProtection="1">
      <alignment horizontal="center" vertical="center" wrapText="1"/>
    </xf>
    <xf numFmtId="166" fontId="11" fillId="0" borderId="32" xfId="1" applyNumberFormat="1" applyFont="1" applyFill="1" applyBorder="1" applyAlignment="1" applyProtection="1">
      <alignment horizontal="center" vertical="center" wrapText="1"/>
    </xf>
    <xf numFmtId="166" fontId="11" fillId="0" borderId="35" xfId="1" applyNumberFormat="1" applyFont="1" applyFill="1" applyBorder="1" applyAlignment="1" applyProtection="1">
      <alignment horizontal="center" vertical="center" wrapText="1"/>
    </xf>
    <xf numFmtId="166" fontId="11" fillId="0" borderId="38" xfId="1" applyNumberFormat="1" applyFont="1" applyFill="1" applyBorder="1" applyAlignment="1" applyProtection="1">
      <alignment horizontal="center" vertical="center" wrapText="1"/>
    </xf>
    <xf numFmtId="165" fontId="11" fillId="0" borderId="33" xfId="0" applyNumberFormat="1" applyFont="1" applyFill="1" applyBorder="1" applyAlignment="1" applyProtection="1">
      <alignment horizontal="center" vertical="center" wrapText="1"/>
    </xf>
    <xf numFmtId="165" fontId="11" fillId="0" borderId="44" xfId="0" applyNumberFormat="1" applyFont="1" applyFill="1" applyBorder="1" applyAlignment="1" applyProtection="1">
      <alignment horizontal="center" vertical="center" wrapText="1"/>
    </xf>
    <xf numFmtId="165" fontId="11" fillId="0" borderId="34" xfId="0" applyNumberFormat="1" applyFont="1" applyFill="1" applyBorder="1" applyAlignment="1" applyProtection="1">
      <alignment horizontal="center" vertical="center" wrapText="1"/>
    </xf>
    <xf numFmtId="165" fontId="11" fillId="0" borderId="32" xfId="0" applyNumberFormat="1" applyFont="1" applyFill="1" applyBorder="1" applyAlignment="1" applyProtection="1">
      <alignment horizontal="center" vertical="center" wrapText="1"/>
    </xf>
    <xf numFmtId="165" fontId="11" fillId="0" borderId="35" xfId="0" applyNumberFormat="1" applyFont="1" applyFill="1" applyBorder="1" applyAlignment="1" applyProtection="1">
      <alignment horizontal="center" vertical="center" wrapText="1"/>
    </xf>
    <xf numFmtId="165" fontId="11" fillId="0" borderId="36" xfId="0" applyNumberFormat="1" applyFont="1" applyFill="1" applyBorder="1" applyAlignment="1" applyProtection="1">
      <alignment horizontal="center" vertical="center" wrapText="1"/>
    </xf>
    <xf numFmtId="165" fontId="11" fillId="0" borderId="55" xfId="0" applyNumberFormat="1" applyFont="1" applyFill="1" applyBorder="1" applyAlignment="1" applyProtection="1">
      <alignment horizontal="center" vertical="center" wrapText="1"/>
    </xf>
    <xf numFmtId="165" fontId="11" fillId="0" borderId="51" xfId="0" applyNumberFormat="1" applyFont="1" applyFill="1" applyBorder="1" applyAlignment="1" applyProtection="1">
      <alignment horizontal="center" vertical="center" wrapText="1"/>
    </xf>
    <xf numFmtId="44" fontId="11" fillId="0" borderId="9" xfId="0" applyNumberFormat="1" applyFont="1" applyFill="1" applyBorder="1" applyAlignment="1" applyProtection="1">
      <alignment horizontal="center" vertical="center" wrapText="1"/>
    </xf>
    <xf numFmtId="44" fontId="11" fillId="0" borderId="11" xfId="0" applyNumberFormat="1" applyFont="1" applyFill="1" applyBorder="1" applyAlignment="1" applyProtection="1">
      <alignment horizontal="center" vertical="center" wrapText="1"/>
    </xf>
    <xf numFmtId="0" fontId="2" fillId="3" borderId="14" xfId="0" applyNumberFormat="1" applyFont="1" applyFill="1" applyBorder="1" applyAlignment="1" applyProtection="1">
      <alignment horizontal="center" vertical="center" wrapText="1"/>
    </xf>
    <xf numFmtId="44" fontId="11" fillId="0" borderId="14" xfId="0" applyNumberFormat="1" applyFont="1" applyFill="1" applyBorder="1" applyAlignment="1" applyProtection="1">
      <alignment horizontal="center" vertical="center" wrapText="1"/>
    </xf>
    <xf numFmtId="44" fontId="11" fillId="0" borderId="15" xfId="0" applyNumberFormat="1" applyFont="1" applyFill="1" applyBorder="1" applyAlignment="1" applyProtection="1">
      <alignment horizontal="center" vertical="center" wrapText="1"/>
    </xf>
    <xf numFmtId="0" fontId="2" fillId="3" borderId="12" xfId="0" applyNumberFormat="1" applyFont="1" applyFill="1" applyBorder="1" applyAlignment="1" applyProtection="1">
      <alignment horizontal="center" vertical="center" wrapText="1"/>
    </xf>
    <xf numFmtId="165" fontId="11" fillId="0" borderId="39" xfId="0" applyNumberFormat="1" applyFont="1" applyFill="1" applyBorder="1" applyAlignment="1" applyProtection="1">
      <alignment horizontal="center" vertical="center" wrapText="1"/>
    </xf>
    <xf numFmtId="165" fontId="11" fillId="0" borderId="5" xfId="0" applyNumberFormat="1" applyFont="1" applyFill="1" applyBorder="1" applyAlignment="1" applyProtection="1">
      <alignment horizontal="center" vertical="center" wrapText="1"/>
    </xf>
    <xf numFmtId="165" fontId="11" fillId="0" borderId="6" xfId="0" applyNumberFormat="1" applyFont="1" applyFill="1" applyBorder="1" applyAlignment="1" applyProtection="1">
      <alignment horizontal="center" vertical="center" wrapText="1"/>
    </xf>
    <xf numFmtId="44" fontId="11" fillId="0" borderId="14" xfId="1" applyFont="1" applyFill="1" applyBorder="1" applyAlignment="1" applyProtection="1">
      <alignment horizontal="center" vertical="center" wrapText="1"/>
    </xf>
    <xf numFmtId="166" fontId="11" fillId="0" borderId="39" xfId="1" applyNumberFormat="1" applyFont="1" applyFill="1" applyBorder="1" applyAlignment="1" applyProtection="1">
      <alignment horizontal="center" vertical="center" wrapText="1"/>
    </xf>
    <xf numFmtId="166" fontId="11" fillId="0" borderId="5" xfId="1" applyNumberFormat="1" applyFont="1" applyFill="1" applyBorder="1" applyAlignment="1" applyProtection="1">
      <alignment horizontal="center" vertical="center" wrapText="1"/>
    </xf>
    <xf numFmtId="166" fontId="11" fillId="0" borderId="40" xfId="1" applyNumberFormat="1" applyFont="1" applyFill="1" applyBorder="1" applyAlignment="1" applyProtection="1">
      <alignment horizontal="center" vertical="center" wrapText="1"/>
    </xf>
    <xf numFmtId="165" fontId="11" fillId="0" borderId="60"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6" fillId="0" borderId="16" xfId="0" applyNumberFormat="1" applyFont="1" applyFill="1" applyBorder="1" applyAlignment="1" applyProtection="1">
      <alignment horizontal="center" vertical="center" wrapText="1"/>
    </xf>
    <xf numFmtId="0" fontId="6" fillId="4" borderId="9" xfId="0" applyNumberFormat="1" applyFont="1" applyFill="1" applyBorder="1" applyAlignment="1" applyProtection="1">
      <alignment horizontal="center" vertical="center" wrapText="1"/>
      <protection locked="0"/>
    </xf>
    <xf numFmtId="0" fontId="6" fillId="4" borderId="11" xfId="0" applyNumberFormat="1" applyFont="1" applyFill="1" applyBorder="1" applyAlignment="1" applyProtection="1">
      <alignment horizontal="center" vertical="center" wrapText="1"/>
      <protection locked="0"/>
    </xf>
    <xf numFmtId="0" fontId="6" fillId="4" borderId="12" xfId="0" applyNumberFormat="1" applyFont="1" applyFill="1" applyBorder="1" applyAlignment="1" applyProtection="1">
      <alignment horizontal="center" vertical="center" wrapText="1"/>
      <protection locked="0"/>
    </xf>
    <xf numFmtId="0" fontId="6" fillId="4" borderId="16" xfId="0" applyNumberFormat="1" applyFont="1" applyFill="1" applyBorder="1" applyAlignment="1" applyProtection="1">
      <alignment horizontal="center" vertical="center" wrapText="1"/>
      <protection locked="0"/>
    </xf>
    <xf numFmtId="1" fontId="3" fillId="4" borderId="20" xfId="0" applyNumberFormat="1" applyFont="1" applyFill="1" applyBorder="1" applyAlignment="1" applyProtection="1">
      <alignment horizontal="center" vertical="center" wrapText="1"/>
      <protection locked="0"/>
    </xf>
    <xf numFmtId="1" fontId="3" fillId="4" borderId="25" xfId="0" applyNumberFormat="1" applyFont="1" applyFill="1" applyBorder="1" applyAlignment="1" applyProtection="1">
      <alignment horizontal="center" vertical="center" wrapText="1"/>
      <protection locked="0"/>
    </xf>
    <xf numFmtId="0" fontId="5" fillId="3" borderId="27" xfId="0" applyNumberFormat="1" applyFont="1" applyFill="1" applyBorder="1" applyAlignment="1" applyProtection="1">
      <alignment horizontal="center" vertical="center"/>
    </xf>
    <xf numFmtId="0" fontId="5" fillId="3" borderId="28" xfId="0" applyNumberFormat="1" applyFont="1" applyFill="1" applyBorder="1" applyAlignment="1" applyProtection="1">
      <alignment horizontal="center" vertical="center"/>
    </xf>
    <xf numFmtId="0" fontId="5" fillId="3" borderId="29" xfId="0" applyNumberFormat="1" applyFont="1" applyFill="1" applyBorder="1" applyAlignment="1" applyProtection="1">
      <alignment horizontal="center" vertical="center"/>
    </xf>
    <xf numFmtId="0" fontId="6" fillId="3" borderId="30" xfId="0" applyNumberFormat="1" applyFont="1" applyFill="1" applyBorder="1" applyAlignment="1" applyProtection="1">
      <alignment horizontal="center" vertical="center"/>
    </xf>
    <xf numFmtId="0" fontId="6" fillId="3" borderId="28" xfId="0" applyNumberFormat="1" applyFont="1" applyFill="1" applyBorder="1" applyAlignment="1" applyProtection="1">
      <alignment horizontal="center" vertical="center"/>
    </xf>
    <xf numFmtId="0" fontId="6" fillId="3" borderId="31" xfId="0" applyNumberFormat="1" applyFont="1" applyFill="1" applyBorder="1" applyAlignment="1" applyProtection="1">
      <alignment horizontal="center" vertical="center"/>
    </xf>
    <xf numFmtId="0" fontId="12" fillId="3" borderId="30" xfId="0" applyNumberFormat="1" applyFont="1" applyFill="1" applyBorder="1" applyAlignment="1" applyProtection="1">
      <alignment horizontal="center" vertical="center"/>
    </xf>
    <xf numFmtId="0" fontId="12" fillId="3" borderId="29" xfId="0" applyNumberFormat="1" applyFont="1" applyFill="1" applyBorder="1" applyAlignment="1" applyProtection="1">
      <alignment horizontal="center" vertical="center"/>
    </xf>
    <xf numFmtId="0" fontId="3" fillId="2" borderId="20" xfId="0" applyNumberFormat="1" applyFont="1" applyFill="1" applyBorder="1" applyAlignment="1" applyProtection="1">
      <alignment horizontal="center" vertical="center" wrapText="1"/>
    </xf>
    <xf numFmtId="0" fontId="3" fillId="2" borderId="21" xfId="0" applyNumberFormat="1" applyFont="1" applyFill="1" applyBorder="1" applyAlignment="1" applyProtection="1">
      <alignment horizontal="center" vertical="center" wrapText="1"/>
    </xf>
    <xf numFmtId="0" fontId="3" fillId="2" borderId="25" xfId="0" applyNumberFormat="1" applyFont="1" applyFill="1" applyBorder="1" applyAlignment="1" applyProtection="1">
      <alignment horizontal="center" vertical="center" wrapText="1"/>
    </xf>
    <xf numFmtId="0" fontId="12" fillId="0" borderId="33" xfId="0" applyNumberFormat="1" applyFont="1" applyFill="1" applyBorder="1" applyAlignment="1" applyProtection="1">
      <alignment horizontal="center" vertical="center" wrapText="1"/>
      <protection locked="0"/>
    </xf>
    <xf numFmtId="0" fontId="12" fillId="0" borderId="34" xfId="0" applyNumberFormat="1" applyFont="1" applyFill="1" applyBorder="1" applyAlignment="1" applyProtection="1">
      <alignment horizontal="center" vertical="center" wrapText="1"/>
      <protection locked="0"/>
    </xf>
    <xf numFmtId="0" fontId="12" fillId="0" borderId="45" xfId="0" applyNumberFormat="1" applyFont="1" applyFill="1" applyBorder="1" applyAlignment="1" applyProtection="1">
      <alignment horizontal="center" vertical="center" wrapText="1"/>
      <protection locked="0"/>
    </xf>
    <xf numFmtId="0" fontId="12" fillId="0" borderId="8" xfId="0" applyNumberFormat="1" applyFont="1" applyFill="1" applyBorder="1" applyAlignment="1" applyProtection="1">
      <alignment horizontal="center" vertical="center" wrapText="1"/>
      <protection locked="0"/>
    </xf>
    <xf numFmtId="0" fontId="12" fillId="0" borderId="39" xfId="0" applyNumberFormat="1" applyFont="1" applyFill="1" applyBorder="1" applyAlignment="1" applyProtection="1">
      <alignment horizontal="center" vertical="center" wrapText="1"/>
      <protection locked="0"/>
    </xf>
    <xf numFmtId="0" fontId="12" fillId="0" borderId="6" xfId="0" applyNumberFormat="1" applyFont="1" applyFill="1" applyBorder="1" applyAlignment="1" applyProtection="1">
      <alignment horizontal="center" vertical="center" wrapText="1"/>
      <protection locked="0"/>
    </xf>
    <xf numFmtId="9" fontId="3" fillId="4" borderId="33" xfId="2" applyFont="1" applyFill="1" applyBorder="1" applyAlignment="1" applyProtection="1">
      <alignment horizontal="center" vertical="center" wrapText="1"/>
      <protection locked="0"/>
    </xf>
    <xf numFmtId="9" fontId="3" fillId="4" borderId="37" xfId="2" applyFont="1" applyFill="1" applyBorder="1" applyAlignment="1" applyProtection="1">
      <alignment horizontal="center" vertical="center" wrapText="1"/>
      <protection locked="0"/>
    </xf>
    <xf numFmtId="9" fontId="3" fillId="4" borderId="45" xfId="2" applyFont="1" applyFill="1" applyBorder="1" applyAlignment="1" applyProtection="1">
      <alignment horizontal="center" vertical="center" wrapText="1"/>
      <protection locked="0"/>
    </xf>
    <xf numFmtId="9" fontId="3" fillId="4" borderId="46" xfId="2" applyFont="1" applyFill="1" applyBorder="1" applyAlignment="1" applyProtection="1">
      <alignment horizontal="center" vertical="center" wrapText="1"/>
      <protection locked="0"/>
    </xf>
    <xf numFmtId="9" fontId="3" fillId="4" borderId="32" xfId="2" applyFont="1" applyFill="1" applyBorder="1" applyAlignment="1" applyProtection="1">
      <alignment horizontal="center" vertical="center" wrapText="1"/>
      <protection locked="0"/>
    </xf>
    <xf numFmtId="9" fontId="3" fillId="4" borderId="38" xfId="2" applyFont="1" applyFill="1" applyBorder="1" applyAlignment="1" applyProtection="1">
      <alignment horizontal="center" vertical="center" wrapText="1"/>
      <protection locked="0"/>
    </xf>
    <xf numFmtId="0" fontId="3" fillId="2" borderId="33" xfId="0" applyNumberFormat="1" applyFont="1" applyFill="1" applyBorder="1" applyAlignment="1" applyProtection="1">
      <alignment horizontal="left" vertical="top" wrapText="1"/>
    </xf>
    <xf numFmtId="0" fontId="3" fillId="2" borderId="44" xfId="0" applyNumberFormat="1" applyFont="1" applyFill="1" applyBorder="1" applyAlignment="1" applyProtection="1">
      <alignment horizontal="left" vertical="top" wrapText="1"/>
    </xf>
    <xf numFmtId="0" fontId="3" fillId="2" borderId="37" xfId="0" applyNumberFormat="1" applyFont="1" applyFill="1" applyBorder="1" applyAlignment="1" applyProtection="1">
      <alignment horizontal="left" vertical="top" wrapText="1"/>
    </xf>
    <xf numFmtId="0" fontId="3" fillId="2" borderId="32" xfId="0" applyNumberFormat="1" applyFont="1" applyFill="1" applyBorder="1" applyAlignment="1" applyProtection="1">
      <alignment horizontal="left" vertical="center" wrapText="1"/>
    </xf>
    <xf numFmtId="0" fontId="3" fillId="2" borderId="35" xfId="0" applyNumberFormat="1" applyFont="1" applyFill="1" applyBorder="1" applyAlignment="1" applyProtection="1">
      <alignment horizontal="left" vertical="center" wrapText="1"/>
    </xf>
    <xf numFmtId="0" fontId="3" fillId="2" borderId="38" xfId="0" applyNumberFormat="1" applyFont="1" applyFill="1" applyBorder="1" applyAlignment="1" applyProtection="1">
      <alignment horizontal="left" vertical="center" wrapText="1"/>
    </xf>
    <xf numFmtId="0" fontId="1" fillId="3" borderId="7" xfId="0" applyNumberFormat="1" applyFont="1" applyFill="1" applyBorder="1" applyAlignment="1" applyProtection="1">
      <alignment horizontal="center" vertical="center"/>
    </xf>
    <xf numFmtId="0" fontId="2" fillId="3" borderId="13" xfId="0" applyNumberFormat="1" applyFont="1" applyFill="1" applyBorder="1" applyAlignment="1" applyProtection="1">
      <alignment horizontal="center" vertical="center"/>
    </xf>
    <xf numFmtId="0" fontId="2" fillId="3" borderId="14" xfId="0" applyNumberFormat="1" applyFont="1" applyFill="1" applyBorder="1" applyAlignment="1" applyProtection="1">
      <alignment horizontal="center" vertical="center"/>
    </xf>
    <xf numFmtId="0" fontId="2" fillId="3" borderId="10" xfId="0" applyNumberFormat="1" applyFont="1" applyFill="1" applyBorder="1" applyAlignment="1" applyProtection="1">
      <alignment horizontal="center" vertical="center"/>
    </xf>
    <xf numFmtId="0" fontId="2" fillId="3" borderId="9" xfId="0" applyNumberFormat="1" applyFont="1" applyFill="1" applyBorder="1" applyAlignment="1" applyProtection="1">
      <alignment horizontal="center" vertical="center"/>
    </xf>
    <xf numFmtId="0" fontId="6" fillId="4" borderId="14" xfId="0" applyNumberFormat="1" applyFont="1" applyFill="1" applyBorder="1" applyAlignment="1" applyProtection="1">
      <alignment horizontal="left" vertical="center" wrapText="1"/>
      <protection locked="0"/>
    </xf>
    <xf numFmtId="0" fontId="6" fillId="4" borderId="14" xfId="0" applyNumberFormat="1" applyFont="1" applyFill="1" applyBorder="1" applyAlignment="1" applyProtection="1">
      <alignment horizontal="left" vertical="center"/>
      <protection locked="0"/>
    </xf>
    <xf numFmtId="0" fontId="6" fillId="4" borderId="15" xfId="0" applyNumberFormat="1" applyFont="1" applyFill="1" applyBorder="1" applyAlignment="1" applyProtection="1">
      <alignment horizontal="left" vertical="center"/>
      <protection locked="0"/>
    </xf>
    <xf numFmtId="0" fontId="6" fillId="4" borderId="9" xfId="0" applyNumberFormat="1" applyFont="1" applyFill="1" applyBorder="1" applyAlignment="1" applyProtection="1">
      <alignment horizontal="left" vertical="center"/>
      <protection locked="0"/>
    </xf>
    <xf numFmtId="0" fontId="6" fillId="4" borderId="11" xfId="0" applyNumberFormat="1" applyFont="1" applyFill="1" applyBorder="1" applyAlignment="1" applyProtection="1">
      <alignment horizontal="left" vertical="center"/>
      <protection locked="0"/>
    </xf>
    <xf numFmtId="14" fontId="6" fillId="4" borderId="9" xfId="0" applyNumberFormat="1" applyFont="1" applyFill="1" applyBorder="1" applyAlignment="1" applyProtection="1">
      <alignment horizontal="left" vertical="center"/>
      <protection locked="0"/>
    </xf>
    <xf numFmtId="0" fontId="3" fillId="2" borderId="39" xfId="0" applyNumberFormat="1" applyFont="1" applyFill="1" applyBorder="1" applyAlignment="1" applyProtection="1">
      <alignment horizontal="center" vertical="center" wrapText="1"/>
    </xf>
    <xf numFmtId="0" fontId="3" fillId="2" borderId="5" xfId="0" applyNumberFormat="1" applyFont="1" applyFill="1" applyBorder="1" applyAlignment="1" applyProtection="1">
      <alignment horizontal="center" vertical="center" wrapText="1"/>
    </xf>
    <xf numFmtId="0" fontId="3" fillId="2" borderId="40" xfId="0" applyNumberFormat="1" applyFont="1" applyFill="1" applyBorder="1" applyAlignment="1" applyProtection="1">
      <alignment horizontal="center" vertical="center" wrapText="1"/>
    </xf>
    <xf numFmtId="1" fontId="15" fillId="3" borderId="23" xfId="0" applyNumberFormat="1" applyFont="1" applyFill="1" applyBorder="1" applyAlignment="1" applyProtection="1">
      <alignment horizontal="center" vertical="center" wrapText="1"/>
    </xf>
    <xf numFmtId="1" fontId="15" fillId="3" borderId="26" xfId="0" applyNumberFormat="1" applyFont="1" applyFill="1" applyBorder="1" applyAlignment="1" applyProtection="1">
      <alignment horizontal="center" vertical="center" wrapText="1"/>
    </xf>
    <xf numFmtId="0" fontId="11" fillId="5" borderId="1" xfId="0" applyNumberFormat="1" applyFont="1" applyFill="1" applyBorder="1" applyAlignment="1" applyProtection="1">
      <alignment horizontal="center" vertical="center"/>
    </xf>
    <xf numFmtId="0" fontId="11" fillId="5" borderId="7" xfId="0" applyNumberFormat="1" applyFont="1" applyFill="1" applyBorder="1" applyAlignment="1" applyProtection="1">
      <alignment horizontal="center" vertical="center"/>
    </xf>
    <xf numFmtId="0" fontId="11" fillId="5" borderId="4" xfId="0" applyNumberFormat="1" applyFont="1" applyFill="1" applyBorder="1" applyAlignment="1" applyProtection="1">
      <alignment horizontal="center" vertical="center"/>
    </xf>
    <xf numFmtId="0" fontId="9" fillId="5" borderId="18" xfId="0" applyNumberFormat="1" applyFont="1" applyFill="1" applyBorder="1" applyAlignment="1" applyProtection="1">
      <alignment horizontal="left" vertical="center" wrapText="1"/>
    </xf>
    <xf numFmtId="0" fontId="9" fillId="5" borderId="19" xfId="0" applyNumberFormat="1" applyFont="1" applyFill="1" applyBorder="1" applyAlignment="1" applyProtection="1">
      <alignment horizontal="left" vertical="center" wrapText="1"/>
    </xf>
    <xf numFmtId="9" fontId="3" fillId="4" borderId="39" xfId="2" applyFont="1" applyFill="1" applyBorder="1" applyAlignment="1" applyProtection="1">
      <alignment horizontal="center" vertical="center" wrapText="1"/>
      <protection locked="0"/>
    </xf>
    <xf numFmtId="9" fontId="3" fillId="4" borderId="40" xfId="2" applyFont="1" applyFill="1" applyBorder="1" applyAlignment="1" applyProtection="1">
      <alignment horizontal="center" vertical="center" wrapText="1"/>
      <protection locked="0"/>
    </xf>
    <xf numFmtId="0" fontId="12" fillId="0" borderId="44" xfId="0" applyNumberFormat="1" applyFont="1" applyFill="1" applyBorder="1" applyAlignment="1" applyProtection="1">
      <alignment horizontal="center" vertical="center" wrapText="1"/>
      <protection locked="0"/>
    </xf>
    <xf numFmtId="0" fontId="12" fillId="0" borderId="0" xfId="0" applyNumberFormat="1" applyFont="1" applyFill="1" applyBorder="1" applyAlignment="1" applyProtection="1">
      <alignment horizontal="center" vertical="center" wrapText="1"/>
      <protection locked="0"/>
    </xf>
    <xf numFmtId="0" fontId="12" fillId="0" borderId="5" xfId="0" applyNumberFormat="1" applyFont="1" applyFill="1" applyBorder="1" applyAlignment="1" applyProtection="1">
      <alignment horizontal="center" vertical="center" wrapText="1"/>
      <protection locked="0"/>
    </xf>
    <xf numFmtId="0" fontId="3" fillId="2" borderId="39" xfId="0" applyNumberFormat="1" applyFont="1" applyFill="1" applyBorder="1" applyAlignment="1" applyProtection="1">
      <alignment horizontal="left" vertical="center" wrapText="1"/>
    </xf>
    <xf numFmtId="0" fontId="3" fillId="2" borderId="5" xfId="0" applyNumberFormat="1" applyFont="1" applyFill="1" applyBorder="1" applyAlignment="1" applyProtection="1">
      <alignment horizontal="left" vertical="center" wrapText="1"/>
    </xf>
    <xf numFmtId="0" fontId="3" fillId="2" borderId="40" xfId="0" applyNumberFormat="1" applyFont="1" applyFill="1" applyBorder="1" applyAlignment="1" applyProtection="1">
      <alignment horizontal="left" vertical="center" wrapText="1"/>
    </xf>
    <xf numFmtId="0" fontId="3" fillId="0" borderId="20" xfId="0" applyNumberFormat="1" applyFont="1" applyFill="1" applyBorder="1" applyAlignment="1" applyProtection="1">
      <alignment horizontal="center" vertical="center" wrapText="1"/>
    </xf>
    <xf numFmtId="0" fontId="3" fillId="0" borderId="21"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3" fillId="2" borderId="32" xfId="0" applyNumberFormat="1" applyFont="1" applyFill="1" applyBorder="1" applyAlignment="1" applyProtection="1">
      <alignment horizontal="center" vertical="center" wrapText="1"/>
    </xf>
    <xf numFmtId="0" fontId="3" fillId="2" borderId="35" xfId="0" applyNumberFormat="1" applyFont="1" applyFill="1" applyBorder="1" applyAlignment="1" applyProtection="1">
      <alignment horizontal="center" vertical="center" wrapText="1"/>
    </xf>
    <xf numFmtId="0" fontId="3" fillId="2" borderId="38" xfId="0" applyNumberFormat="1" applyFont="1" applyFill="1" applyBorder="1" applyAlignment="1" applyProtection="1">
      <alignment horizontal="center" vertical="center" wrapText="1"/>
    </xf>
    <xf numFmtId="1" fontId="3" fillId="4" borderId="9" xfId="0" applyNumberFormat="1" applyFont="1" applyFill="1" applyBorder="1" applyAlignment="1" applyProtection="1">
      <alignment horizontal="center" vertical="center" wrapText="1"/>
      <protection locked="0"/>
    </xf>
    <xf numFmtId="9" fontId="3" fillId="4" borderId="9" xfId="2" applyFont="1" applyFill="1" applyBorder="1" applyAlignment="1" applyProtection="1">
      <alignment horizontal="center" vertical="top" wrapText="1"/>
      <protection locked="0"/>
    </xf>
    <xf numFmtId="0" fontId="3" fillId="2" borderId="23" xfId="0" applyNumberFormat="1" applyFont="1" applyFill="1" applyBorder="1" applyAlignment="1" applyProtection="1">
      <alignment horizontal="center" vertical="center" wrapText="1"/>
    </xf>
    <xf numFmtId="0" fontId="3" fillId="2" borderId="24" xfId="0" applyNumberFormat="1" applyFont="1" applyFill="1" applyBorder="1" applyAlignment="1" applyProtection="1">
      <alignment horizontal="center" vertical="center" wrapText="1"/>
    </xf>
    <xf numFmtId="0" fontId="3" fillId="2" borderId="26" xfId="0" applyNumberFormat="1" applyFont="1" applyFill="1" applyBorder="1" applyAlignment="1" applyProtection="1">
      <alignment horizontal="center" vertical="center" wrapText="1"/>
    </xf>
    <xf numFmtId="0" fontId="3" fillId="2" borderId="32" xfId="0" applyNumberFormat="1" applyFont="1" applyFill="1" applyBorder="1" applyAlignment="1" applyProtection="1">
      <alignment horizontal="left" vertical="top" wrapText="1"/>
      <protection locked="0"/>
    </xf>
    <xf numFmtId="0" fontId="3" fillId="2" borderId="35" xfId="0" applyNumberFormat="1" applyFont="1" applyFill="1" applyBorder="1" applyAlignment="1" applyProtection="1">
      <alignment horizontal="left" vertical="top" wrapText="1"/>
      <protection locked="0"/>
    </xf>
    <xf numFmtId="0" fontId="3" fillId="2" borderId="38" xfId="0" applyNumberFormat="1" applyFont="1" applyFill="1" applyBorder="1" applyAlignment="1" applyProtection="1">
      <alignment horizontal="left" vertical="top" wrapText="1"/>
      <protection locked="0"/>
    </xf>
    <xf numFmtId="1" fontId="15" fillId="3" borderId="39" xfId="0" applyNumberFormat="1" applyFont="1" applyFill="1" applyBorder="1" applyAlignment="1" applyProtection="1">
      <alignment horizontal="center" vertical="center" wrapText="1"/>
    </xf>
    <xf numFmtId="1" fontId="15" fillId="3" borderId="40" xfId="0" applyNumberFormat="1" applyFont="1" applyFill="1" applyBorder="1" applyAlignment="1" applyProtection="1">
      <alignment horizontal="center" vertical="center" wrapText="1"/>
    </xf>
    <xf numFmtId="0" fontId="3" fillId="2" borderId="9" xfId="0" applyNumberFormat="1" applyFont="1" applyFill="1" applyBorder="1" applyAlignment="1" applyProtection="1">
      <alignment horizontal="center" vertical="center" wrapText="1"/>
    </xf>
    <xf numFmtId="0" fontId="3" fillId="2" borderId="12" xfId="0" applyNumberFormat="1" applyFont="1" applyFill="1" applyBorder="1" applyAlignment="1" applyProtection="1">
      <alignment horizontal="center" vertical="center" wrapText="1"/>
    </xf>
    <xf numFmtId="0" fontId="6" fillId="19" borderId="7" xfId="0" applyNumberFormat="1" applyFont="1" applyFill="1" applyBorder="1" applyAlignment="1" applyProtection="1">
      <alignment horizontal="center" vertical="center"/>
    </xf>
    <xf numFmtId="0" fontId="3" fillId="19" borderId="0" xfId="0" applyNumberFormat="1" applyFont="1" applyFill="1" applyBorder="1" applyAlignment="1" applyProtection="1">
      <alignment horizontal="center" vertical="center"/>
    </xf>
    <xf numFmtId="0" fontId="3" fillId="19" borderId="8" xfId="0" applyNumberFormat="1" applyFont="1" applyFill="1" applyBorder="1" applyAlignment="1" applyProtection="1">
      <alignment horizontal="center" vertical="center"/>
    </xf>
    <xf numFmtId="0" fontId="3" fillId="2" borderId="24" xfId="0" applyNumberFormat="1" applyFont="1" applyFill="1" applyBorder="1" applyAlignment="1" applyProtection="1">
      <alignment horizontal="center" vertical="center"/>
    </xf>
    <xf numFmtId="0" fontId="11" fillId="5" borderId="47" xfId="0" applyNumberFormat="1" applyFont="1" applyFill="1" applyBorder="1" applyAlignment="1" applyProtection="1">
      <alignment horizontal="center" vertical="center"/>
    </xf>
    <xf numFmtId="0" fontId="9" fillId="5" borderId="35" xfId="0" applyNumberFormat="1" applyFont="1" applyFill="1" applyBorder="1" applyAlignment="1" applyProtection="1">
      <alignment horizontal="left" vertical="center" wrapText="1"/>
    </xf>
    <xf numFmtId="0" fontId="9" fillId="5" borderId="0" xfId="0" applyNumberFormat="1" applyFont="1" applyFill="1" applyBorder="1" applyAlignment="1" applyProtection="1">
      <alignment horizontal="left" vertical="center" wrapText="1"/>
    </xf>
    <xf numFmtId="0" fontId="9" fillId="5" borderId="8" xfId="0" applyNumberFormat="1" applyFont="1" applyFill="1" applyBorder="1" applyAlignment="1" applyProtection="1">
      <alignment horizontal="left" vertical="center" wrapText="1"/>
    </xf>
    <xf numFmtId="0" fontId="3" fillId="4" borderId="23" xfId="0" applyNumberFormat="1" applyFont="1" applyFill="1" applyBorder="1" applyAlignment="1" applyProtection="1">
      <alignment horizontal="left" vertical="top" wrapText="1"/>
      <protection locked="0"/>
    </xf>
    <xf numFmtId="0" fontId="3" fillId="4" borderId="24" xfId="0" applyNumberFormat="1" applyFont="1" applyFill="1" applyBorder="1" applyAlignment="1" applyProtection="1">
      <alignment horizontal="left" vertical="top" wrapText="1"/>
      <protection locked="0"/>
    </xf>
    <xf numFmtId="0" fontId="3" fillId="4" borderId="26" xfId="0" applyNumberFormat="1" applyFont="1" applyFill="1" applyBorder="1" applyAlignment="1" applyProtection="1">
      <alignment horizontal="left" vertical="top" wrapText="1"/>
      <protection locked="0"/>
    </xf>
    <xf numFmtId="0" fontId="12" fillId="0" borderId="12" xfId="0" applyNumberFormat="1" applyFont="1" applyFill="1" applyBorder="1" applyAlignment="1" applyProtection="1">
      <alignment horizontal="center" vertical="center" wrapText="1"/>
      <protection locked="0"/>
    </xf>
    <xf numFmtId="0" fontId="12" fillId="0" borderId="16" xfId="0" applyNumberFormat="1" applyFont="1" applyFill="1" applyBorder="1" applyAlignment="1" applyProtection="1">
      <alignment horizontal="center" vertical="center" wrapText="1"/>
      <protection locked="0"/>
    </xf>
    <xf numFmtId="1" fontId="16" fillId="3" borderId="23" xfId="2" applyNumberFormat="1" applyFont="1" applyFill="1" applyBorder="1" applyAlignment="1" applyProtection="1">
      <alignment horizontal="center" vertical="center" wrapText="1"/>
    </xf>
    <xf numFmtId="1" fontId="16" fillId="3" borderId="26" xfId="2" applyNumberFormat="1" applyFont="1" applyFill="1" applyBorder="1" applyAlignment="1" applyProtection="1">
      <alignment horizontal="center" vertical="center" wrapText="1"/>
    </xf>
    <xf numFmtId="1" fontId="3" fillId="3" borderId="20" xfId="2" applyNumberFormat="1" applyFont="1" applyFill="1" applyBorder="1" applyAlignment="1" applyProtection="1">
      <alignment horizontal="center" vertical="center" wrapText="1"/>
    </xf>
    <xf numFmtId="1" fontId="3" fillId="3" borderId="25" xfId="2" applyNumberFormat="1" applyFont="1" applyFill="1" applyBorder="1" applyAlignment="1" applyProtection="1">
      <alignment horizontal="center" vertical="center" wrapText="1"/>
    </xf>
    <xf numFmtId="1" fontId="3" fillId="4" borderId="20" xfId="2" applyNumberFormat="1" applyFont="1" applyFill="1" applyBorder="1" applyAlignment="1" applyProtection="1">
      <alignment horizontal="center" vertical="center" wrapText="1"/>
      <protection locked="0"/>
    </xf>
    <xf numFmtId="1" fontId="3" fillId="4" borderId="25" xfId="2" applyNumberFormat="1" applyFont="1" applyFill="1" applyBorder="1" applyAlignment="1" applyProtection="1">
      <alignment horizontal="center" vertical="center" wrapText="1"/>
      <protection locked="0"/>
    </xf>
    <xf numFmtId="14" fontId="6" fillId="0" borderId="20" xfId="0" applyNumberFormat="1" applyFont="1" applyFill="1" applyBorder="1" applyAlignment="1" applyProtection="1">
      <alignment horizontal="left" vertical="center"/>
    </xf>
    <xf numFmtId="14" fontId="6" fillId="0" borderId="21" xfId="0" applyNumberFormat="1" applyFont="1" applyFill="1" applyBorder="1" applyAlignment="1" applyProtection="1">
      <alignment horizontal="left" vertical="center"/>
    </xf>
    <xf numFmtId="14" fontId="6" fillId="0" borderId="22" xfId="0" applyNumberFormat="1" applyFont="1" applyFill="1" applyBorder="1" applyAlignment="1" applyProtection="1">
      <alignment horizontal="left" vertical="center"/>
    </xf>
    <xf numFmtId="0" fontId="3" fillId="4" borderId="20" xfId="0" applyNumberFormat="1" applyFont="1" applyFill="1" applyBorder="1" applyAlignment="1" applyProtection="1">
      <alignment horizontal="center" vertical="center" wrapText="1"/>
      <protection locked="0"/>
    </xf>
    <xf numFmtId="0" fontId="3" fillId="4" borderId="25" xfId="0" applyNumberFormat="1" applyFont="1" applyFill="1" applyBorder="1" applyAlignment="1" applyProtection="1">
      <alignment horizontal="center" vertical="center" wrapText="1"/>
      <protection locked="0"/>
    </xf>
    <xf numFmtId="0" fontId="11" fillId="5" borderId="43" xfId="0" applyNumberFormat="1" applyFont="1" applyFill="1" applyBorder="1" applyAlignment="1" applyProtection="1">
      <alignment horizontal="center" vertical="center"/>
    </xf>
    <xf numFmtId="0" fontId="9" fillId="5" borderId="2" xfId="0" applyNumberFormat="1" applyFont="1" applyFill="1" applyBorder="1" applyAlignment="1" applyProtection="1">
      <alignment horizontal="left" vertical="center" wrapText="1"/>
    </xf>
    <xf numFmtId="0" fontId="9" fillId="5" borderId="3" xfId="0" applyNumberFormat="1" applyFont="1" applyFill="1" applyBorder="1" applyAlignment="1" applyProtection="1">
      <alignment horizontal="left" vertical="center" wrapText="1"/>
    </xf>
    <xf numFmtId="0" fontId="12" fillId="0" borderId="9" xfId="0" applyNumberFormat="1" applyFont="1" applyFill="1" applyBorder="1" applyAlignment="1" applyProtection="1">
      <alignment horizontal="center" vertical="center" wrapText="1"/>
      <protection locked="0"/>
    </xf>
    <xf numFmtId="0" fontId="12" fillId="0" borderId="11" xfId="0" applyNumberFormat="1" applyFont="1" applyFill="1" applyBorder="1" applyAlignment="1" applyProtection="1">
      <alignment horizontal="center" vertical="center" wrapText="1"/>
      <protection locked="0"/>
    </xf>
    <xf numFmtId="0" fontId="3" fillId="4" borderId="60" xfId="0" applyNumberFormat="1" applyFont="1" applyFill="1" applyBorder="1" applyAlignment="1" applyProtection="1">
      <alignment horizontal="center" vertical="center" wrapText="1"/>
      <protection locked="0"/>
    </xf>
    <xf numFmtId="0" fontId="1" fillId="3" borderId="5" xfId="0" applyNumberFormat="1" applyFont="1" applyFill="1" applyBorder="1" applyAlignment="1" applyProtection="1">
      <alignment horizontal="center" vertical="center"/>
    </xf>
    <xf numFmtId="0" fontId="1" fillId="3" borderId="6" xfId="0" applyNumberFormat="1" applyFont="1" applyFill="1" applyBorder="1" applyAlignment="1" applyProtection="1">
      <alignment horizontal="center" vertical="center"/>
    </xf>
    <xf numFmtId="0" fontId="2" fillId="3" borderId="1" xfId="0" applyNumberFormat="1" applyFont="1" applyFill="1" applyBorder="1" applyAlignment="1" applyProtection="1">
      <alignment horizontal="center" vertical="center"/>
    </xf>
    <xf numFmtId="0" fontId="2" fillId="3" borderId="2" xfId="0" applyNumberFormat="1" applyFont="1" applyFill="1" applyBorder="1" applyAlignment="1" applyProtection="1">
      <alignment horizontal="center" vertical="center"/>
    </xf>
    <xf numFmtId="0" fontId="2" fillId="3" borderId="42" xfId="0" applyNumberFormat="1" applyFont="1" applyFill="1" applyBorder="1" applyAlignment="1" applyProtection="1">
      <alignment horizontal="center" vertical="center"/>
    </xf>
    <xf numFmtId="0" fontId="2" fillId="3" borderId="54" xfId="0" applyNumberFormat="1" applyFont="1" applyFill="1" applyBorder="1" applyAlignment="1" applyProtection="1">
      <alignment horizontal="center" vertical="center"/>
    </xf>
    <xf numFmtId="0" fontId="2" fillId="3" borderId="35" xfId="0" applyNumberFormat="1" applyFont="1" applyFill="1" applyBorder="1" applyAlignment="1" applyProtection="1">
      <alignment horizontal="center" vertical="center"/>
    </xf>
    <xf numFmtId="0" fontId="2" fillId="3" borderId="38" xfId="0" applyNumberFormat="1" applyFont="1" applyFill="1" applyBorder="1" applyAlignment="1" applyProtection="1">
      <alignment horizontal="center" vertical="center"/>
    </xf>
    <xf numFmtId="0" fontId="6" fillId="0" borderId="41"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left" vertical="center" wrapText="1"/>
    </xf>
    <xf numFmtId="0" fontId="6" fillId="0" borderId="32" xfId="0" applyNumberFormat="1" applyFont="1" applyFill="1" applyBorder="1" applyAlignment="1" applyProtection="1">
      <alignment horizontal="left" vertical="center" wrapText="1"/>
    </xf>
    <xf numFmtId="0" fontId="6" fillId="0" borderId="35" xfId="0" applyNumberFormat="1" applyFont="1" applyFill="1" applyBorder="1" applyAlignment="1" applyProtection="1">
      <alignment horizontal="left" vertical="center" wrapText="1"/>
    </xf>
    <xf numFmtId="0" fontId="6" fillId="0" borderId="36" xfId="0" applyNumberFormat="1" applyFont="1" applyFill="1" applyBorder="1" applyAlignment="1" applyProtection="1">
      <alignment horizontal="left" vertical="center" wrapText="1"/>
    </xf>
    <xf numFmtId="0" fontId="3" fillId="4" borderId="9" xfId="0" applyNumberFormat="1" applyFont="1" applyFill="1" applyBorder="1" applyAlignment="1" applyProtection="1">
      <alignment horizontal="center" vertical="center" wrapText="1"/>
      <protection locked="0"/>
    </xf>
    <xf numFmtId="0" fontId="6" fillId="0" borderId="53" xfId="0" applyNumberFormat="1" applyFont="1" applyFill="1" applyBorder="1" applyAlignment="1" applyProtection="1">
      <alignment horizontal="left" vertical="center"/>
    </xf>
    <xf numFmtId="0" fontId="6" fillId="0" borderId="18" xfId="0" applyNumberFormat="1" applyFont="1" applyFill="1" applyBorder="1" applyAlignment="1" applyProtection="1">
      <alignment horizontal="left" vertical="center"/>
    </xf>
    <xf numFmtId="0" fontId="6" fillId="0" borderId="19" xfId="0" applyNumberFormat="1" applyFont="1" applyFill="1" applyBorder="1" applyAlignment="1" applyProtection="1">
      <alignment horizontal="left" vertical="center"/>
    </xf>
    <xf numFmtId="0" fontId="6" fillId="3" borderId="41" xfId="0" applyNumberFormat="1" applyFont="1" applyFill="1" applyBorder="1" applyAlignment="1" applyProtection="1">
      <alignment horizontal="center" vertical="center"/>
    </xf>
    <xf numFmtId="0" fontId="6" fillId="3" borderId="2" xfId="0" applyNumberFormat="1" applyFont="1" applyFill="1" applyBorder="1" applyAlignment="1" applyProtection="1">
      <alignment horizontal="center" vertical="center"/>
    </xf>
    <xf numFmtId="0" fontId="6" fillId="3" borderId="42" xfId="0" applyNumberFormat="1" applyFont="1" applyFill="1" applyBorder="1" applyAlignment="1" applyProtection="1">
      <alignment horizontal="center" vertical="center"/>
    </xf>
    <xf numFmtId="0" fontId="12" fillId="3" borderId="41" xfId="0" applyNumberFormat="1" applyFont="1" applyFill="1" applyBorder="1" applyAlignment="1" applyProtection="1">
      <alignment horizontal="center" vertical="center"/>
    </xf>
    <xf numFmtId="0" fontId="12" fillId="3" borderId="3" xfId="0" applyNumberFormat="1" applyFont="1" applyFill="1" applyBorder="1" applyAlignment="1" applyProtection="1">
      <alignment horizontal="center" vertical="center"/>
    </xf>
    <xf numFmtId="0" fontId="3" fillId="2" borderId="39" xfId="0" applyNumberFormat="1" applyFont="1" applyFill="1" applyBorder="1" applyAlignment="1" applyProtection="1">
      <alignment horizontal="left" vertical="top" wrapText="1"/>
      <protection locked="0"/>
    </xf>
    <xf numFmtId="0" fontId="3" fillId="2" borderId="5" xfId="0" applyNumberFormat="1" applyFont="1" applyFill="1" applyBorder="1" applyAlignment="1" applyProtection="1">
      <alignment horizontal="left" vertical="top" wrapText="1"/>
      <protection locked="0"/>
    </xf>
    <xf numFmtId="0" fontId="3" fillId="2" borderId="40" xfId="0" applyNumberFormat="1" applyFont="1" applyFill="1" applyBorder="1" applyAlignment="1" applyProtection="1">
      <alignment horizontal="left" vertical="top" wrapText="1"/>
      <protection locked="0"/>
    </xf>
    <xf numFmtId="1" fontId="3" fillId="4" borderId="33" xfId="0" applyNumberFormat="1" applyFont="1" applyFill="1" applyBorder="1" applyAlignment="1" applyProtection="1">
      <alignment horizontal="center" vertical="center" wrapText="1"/>
      <protection locked="0"/>
    </xf>
    <xf numFmtId="1" fontId="3" fillId="4" borderId="37" xfId="0" applyNumberFormat="1" applyFont="1" applyFill="1" applyBorder="1" applyAlignment="1" applyProtection="1">
      <alignment horizontal="center" vertical="center" wrapText="1"/>
      <protection locked="0"/>
    </xf>
    <xf numFmtId="1" fontId="3" fillId="4" borderId="45" xfId="0" applyNumberFormat="1" applyFont="1" applyFill="1" applyBorder="1" applyAlignment="1" applyProtection="1">
      <alignment horizontal="center" vertical="center" wrapText="1"/>
      <protection locked="0"/>
    </xf>
    <xf numFmtId="1" fontId="3" fillId="4" borderId="46" xfId="0" applyNumberFormat="1" applyFont="1" applyFill="1" applyBorder="1" applyAlignment="1" applyProtection="1">
      <alignment horizontal="center" vertical="center" wrapText="1"/>
      <protection locked="0"/>
    </xf>
    <xf numFmtId="1" fontId="3" fillId="4" borderId="39" xfId="0" applyNumberFormat="1" applyFont="1" applyFill="1" applyBorder="1" applyAlignment="1" applyProtection="1">
      <alignment horizontal="center" vertical="center" wrapText="1"/>
      <protection locked="0"/>
    </xf>
    <xf numFmtId="1" fontId="3" fillId="4" borderId="40" xfId="0" applyNumberFormat="1" applyFont="1" applyFill="1" applyBorder="1" applyAlignment="1" applyProtection="1">
      <alignment horizontal="center" vertical="center" wrapText="1"/>
      <protection locked="0"/>
    </xf>
    <xf numFmtId="0" fontId="9" fillId="5" borderId="36" xfId="0" applyNumberFormat="1" applyFont="1" applyFill="1" applyBorder="1" applyAlignment="1" applyProtection="1">
      <alignment horizontal="left" vertical="center" wrapText="1"/>
    </xf>
    <xf numFmtId="0" fontId="11" fillId="5" borderId="49" xfId="0" applyNumberFormat="1" applyFont="1" applyFill="1" applyBorder="1" applyAlignment="1" applyProtection="1">
      <alignment horizontal="center" vertical="center"/>
    </xf>
    <xf numFmtId="0" fontId="11" fillId="5" borderId="10" xfId="0" applyNumberFormat="1" applyFont="1" applyFill="1" applyBorder="1" applyAlignment="1" applyProtection="1">
      <alignment horizontal="center" vertical="center"/>
    </xf>
    <xf numFmtId="0" fontId="11" fillId="5" borderId="17" xfId="0" applyNumberFormat="1" applyFont="1" applyFill="1" applyBorder="1" applyAlignment="1" applyProtection="1">
      <alignment horizontal="center" vertical="center"/>
    </xf>
    <xf numFmtId="0" fontId="9" fillId="5" borderId="48" xfId="0" applyNumberFormat="1" applyFont="1" applyFill="1" applyBorder="1" applyAlignment="1" applyProtection="1">
      <alignment horizontal="left" vertical="center" wrapText="1"/>
    </xf>
    <xf numFmtId="0" fontId="9" fillId="5" borderId="14" xfId="0" applyNumberFormat="1" applyFont="1" applyFill="1" applyBorder="1" applyAlignment="1" applyProtection="1">
      <alignment horizontal="left" vertical="center" wrapText="1"/>
    </xf>
    <xf numFmtId="49" fontId="3" fillId="4" borderId="23" xfId="0" quotePrefix="1" applyNumberFormat="1" applyFont="1" applyFill="1" applyBorder="1" applyAlignment="1" applyProtection="1">
      <alignment horizontal="center" vertical="center" wrapText="1"/>
      <protection locked="0"/>
    </xf>
    <xf numFmtId="49" fontId="3" fillId="4" borderId="26" xfId="0" applyNumberFormat="1" applyFont="1" applyFill="1" applyBorder="1" applyAlignment="1" applyProtection="1">
      <alignment horizontal="center" vertical="center" wrapText="1"/>
      <protection locked="0"/>
    </xf>
    <xf numFmtId="0" fontId="3" fillId="4" borderId="33" xfId="0" applyNumberFormat="1" applyFont="1" applyFill="1" applyBorder="1" applyAlignment="1" applyProtection="1">
      <alignment horizontal="center" vertical="center" wrapText="1"/>
      <protection locked="0"/>
    </xf>
    <xf numFmtId="0" fontId="3" fillId="4" borderId="37" xfId="0" applyNumberFormat="1" applyFont="1" applyFill="1" applyBorder="1" applyAlignment="1" applyProtection="1">
      <alignment horizontal="center" vertical="center" wrapText="1"/>
      <protection locked="0"/>
    </xf>
    <xf numFmtId="0" fontId="3" fillId="4" borderId="45" xfId="0" applyNumberFormat="1" applyFont="1" applyFill="1" applyBorder="1" applyAlignment="1" applyProtection="1">
      <alignment horizontal="center" vertical="center" wrapText="1"/>
      <protection locked="0"/>
    </xf>
    <xf numFmtId="0" fontId="3" fillId="4" borderId="46" xfId="0" applyNumberFormat="1" applyFont="1" applyFill="1" applyBorder="1" applyAlignment="1" applyProtection="1">
      <alignment horizontal="center" vertical="center" wrapText="1"/>
      <protection locked="0"/>
    </xf>
    <xf numFmtId="0" fontId="3" fillId="4" borderId="32" xfId="0" applyNumberFormat="1" applyFont="1" applyFill="1" applyBorder="1" applyAlignment="1" applyProtection="1">
      <alignment horizontal="center" vertical="center" wrapText="1"/>
      <protection locked="0"/>
    </xf>
    <xf numFmtId="0" fontId="3" fillId="4" borderId="38" xfId="0" applyNumberFormat="1" applyFont="1" applyFill="1" applyBorder="1" applyAlignment="1" applyProtection="1">
      <alignment horizontal="center" vertical="center" wrapText="1"/>
      <protection locked="0"/>
    </xf>
    <xf numFmtId="0" fontId="3" fillId="2" borderId="20" xfId="0" applyNumberFormat="1" applyFont="1" applyFill="1" applyBorder="1" applyAlignment="1" applyProtection="1">
      <alignment horizontal="center" vertical="top" wrapText="1"/>
    </xf>
    <xf numFmtId="0" fontId="3" fillId="2" borderId="21" xfId="0" applyNumberFormat="1" applyFont="1" applyFill="1" applyBorder="1" applyAlignment="1" applyProtection="1">
      <alignment horizontal="center" vertical="top" wrapText="1"/>
    </xf>
    <xf numFmtId="0" fontId="3" fillId="2" borderId="25" xfId="0" applyNumberFormat="1" applyFont="1" applyFill="1" applyBorder="1" applyAlignment="1" applyProtection="1">
      <alignment horizontal="center" vertical="top" wrapText="1"/>
    </xf>
    <xf numFmtId="0" fontId="3" fillId="4" borderId="39" xfId="0" applyNumberFormat="1" applyFont="1" applyFill="1" applyBorder="1" applyAlignment="1" applyProtection="1">
      <alignment horizontal="center" vertical="center" wrapText="1"/>
      <protection locked="0"/>
    </xf>
    <xf numFmtId="0" fontId="3" fillId="4" borderId="40" xfId="0" applyNumberFormat="1" applyFont="1" applyFill="1" applyBorder="1" applyAlignment="1" applyProtection="1">
      <alignment horizontal="center" vertical="center" wrapText="1"/>
      <protection locked="0"/>
    </xf>
    <xf numFmtId="1" fontId="3" fillId="4" borderId="23" xfId="0" applyNumberFormat="1" applyFont="1" applyFill="1" applyBorder="1" applyAlignment="1" applyProtection="1">
      <alignment horizontal="center" vertical="center" wrapText="1"/>
      <protection locked="0"/>
    </xf>
    <xf numFmtId="1" fontId="3" fillId="4" borderId="26" xfId="0" applyNumberFormat="1" applyFont="1" applyFill="1" applyBorder="1" applyAlignment="1" applyProtection="1">
      <alignment horizontal="center" vertical="center" wrapText="1"/>
      <protection locked="0"/>
    </xf>
    <xf numFmtId="0" fontId="9" fillId="5" borderId="15" xfId="0" applyNumberFormat="1" applyFont="1" applyFill="1" applyBorder="1" applyAlignment="1" applyProtection="1">
      <alignment horizontal="left" vertical="center" wrapText="1"/>
    </xf>
    <xf numFmtId="1" fontId="3" fillId="4" borderId="12" xfId="0" applyNumberFormat="1" applyFont="1" applyFill="1" applyBorder="1" applyAlignment="1" applyProtection="1">
      <alignment horizontal="center" vertical="center" wrapText="1"/>
      <protection locked="0"/>
    </xf>
    <xf numFmtId="1" fontId="3" fillId="3" borderId="9" xfId="0" applyNumberFormat="1" applyFont="1" applyFill="1" applyBorder="1" applyAlignment="1" applyProtection="1">
      <alignment horizontal="center" vertical="center" wrapText="1"/>
    </xf>
    <xf numFmtId="44" fontId="3" fillId="4" borderId="20" xfId="1" applyFont="1" applyFill="1" applyBorder="1" applyAlignment="1" applyProtection="1">
      <alignment horizontal="center" vertical="center" wrapText="1"/>
      <protection locked="0"/>
    </xf>
    <xf numFmtId="44" fontId="3" fillId="4" borderId="25" xfId="1" applyFont="1" applyFill="1" applyBorder="1" applyAlignment="1" applyProtection="1">
      <alignment horizontal="center" vertical="center" wrapText="1"/>
      <protection locked="0"/>
    </xf>
    <xf numFmtId="44" fontId="15" fillId="19" borderId="30" xfId="1" applyFont="1" applyFill="1" applyBorder="1" applyAlignment="1" applyProtection="1">
      <alignment horizontal="center" vertical="center" wrapText="1"/>
    </xf>
    <xf numFmtId="44" fontId="15" fillId="19" borderId="31" xfId="1" applyFont="1" applyFill="1" applyBorder="1" applyAlignment="1" applyProtection="1">
      <alignment horizontal="center" vertical="center" wrapText="1"/>
    </xf>
    <xf numFmtId="44" fontId="3" fillId="18" borderId="9" xfId="1" applyFont="1" applyFill="1" applyBorder="1" applyAlignment="1" applyProtection="1">
      <alignment horizontal="center" vertical="center" wrapText="1"/>
      <protection locked="0"/>
    </xf>
    <xf numFmtId="44" fontId="3" fillId="4" borderId="9" xfId="1" applyFont="1" applyFill="1" applyBorder="1" applyAlignment="1" applyProtection="1">
      <alignment horizontal="center" vertical="center" wrapText="1"/>
      <protection locked="0"/>
    </xf>
    <xf numFmtId="165" fontId="3" fillId="18" borderId="9" xfId="1" applyNumberFormat="1" applyFont="1" applyFill="1" applyBorder="1" applyAlignment="1" applyProtection="1">
      <alignment horizontal="center" vertical="center" wrapText="1"/>
      <protection locked="0"/>
    </xf>
    <xf numFmtId="44" fontId="3" fillId="18" borderId="20" xfId="1" applyFont="1" applyFill="1" applyBorder="1" applyAlignment="1" applyProtection="1">
      <alignment horizontal="center" vertical="center" wrapText="1"/>
      <protection locked="0"/>
    </xf>
    <xf numFmtId="44" fontId="3" fillId="18" borderId="25" xfId="1" applyFont="1" applyFill="1" applyBorder="1" applyAlignment="1" applyProtection="1">
      <alignment horizontal="center" vertical="center" wrapText="1"/>
      <protection locked="0"/>
    </xf>
    <xf numFmtId="44" fontId="3" fillId="4" borderId="23" xfId="1" applyFont="1" applyFill="1" applyBorder="1" applyAlignment="1" applyProtection="1">
      <alignment horizontal="center" vertical="center" wrapText="1"/>
      <protection locked="0"/>
    </xf>
    <xf numFmtId="44" fontId="3" fillId="4" borderId="26" xfId="1" applyFont="1" applyFill="1" applyBorder="1" applyAlignment="1" applyProtection="1">
      <alignment horizontal="center" vertical="center" wrapText="1"/>
      <protection locked="0"/>
    </xf>
    <xf numFmtId="0" fontId="3" fillId="4" borderId="12" xfId="0" applyNumberFormat="1" applyFont="1" applyFill="1" applyBorder="1" applyAlignment="1" applyProtection="1">
      <alignment horizontal="center" vertical="center" wrapText="1"/>
      <protection locked="0"/>
    </xf>
    <xf numFmtId="0" fontId="3" fillId="2" borderId="51" xfId="0" applyNumberFormat="1" applyFont="1" applyFill="1" applyBorder="1" applyAlignment="1" applyProtection="1">
      <alignment horizontal="center" vertical="center" wrapText="1"/>
    </xf>
    <xf numFmtId="44" fontId="3" fillId="18" borderId="32" xfId="1" applyFont="1" applyFill="1" applyBorder="1" applyAlignment="1" applyProtection="1">
      <alignment horizontal="center" vertical="center" wrapText="1"/>
    </xf>
    <xf numFmtId="44" fontId="3" fillId="18" borderId="38" xfId="1" applyFont="1" applyFill="1" applyBorder="1" applyAlignment="1" applyProtection="1">
      <alignment horizontal="center" vertical="center" wrapText="1"/>
    </xf>
    <xf numFmtId="0" fontId="3" fillId="4" borderId="21" xfId="0" applyNumberFormat="1" applyFont="1" applyFill="1" applyBorder="1" applyAlignment="1" applyProtection="1">
      <alignment horizontal="center" vertical="center" wrapText="1"/>
      <protection locked="0"/>
    </xf>
    <xf numFmtId="14" fontId="3" fillId="4" borderId="9" xfId="0" applyNumberFormat="1" applyFont="1" applyFill="1" applyBorder="1" applyAlignment="1" applyProtection="1">
      <alignment horizontal="center" vertical="center" wrapText="1"/>
      <protection locked="0"/>
    </xf>
    <xf numFmtId="14" fontId="3" fillId="4" borderId="12" xfId="0" applyNumberFormat="1" applyFont="1" applyFill="1" applyBorder="1" applyAlignment="1" applyProtection="1">
      <alignment horizontal="center" vertical="center" wrapText="1"/>
      <protection locked="0"/>
    </xf>
    <xf numFmtId="0" fontId="15" fillId="2" borderId="30" xfId="0" applyNumberFormat="1" applyFont="1" applyFill="1" applyBorder="1" applyAlignment="1" applyProtection="1">
      <alignment horizontal="center" vertical="center" wrapText="1"/>
    </xf>
    <xf numFmtId="0" fontId="15" fillId="2" borderId="28" xfId="0" applyNumberFormat="1" applyFont="1" applyFill="1" applyBorder="1" applyAlignment="1" applyProtection="1">
      <alignment horizontal="center" vertical="center" wrapText="1"/>
    </xf>
    <xf numFmtId="0" fontId="15" fillId="2" borderId="58" xfId="0" applyNumberFormat="1" applyFont="1" applyFill="1" applyBorder="1" applyAlignment="1" applyProtection="1">
      <alignment horizontal="right" vertical="center" wrapText="1"/>
    </xf>
    <xf numFmtId="0" fontId="3" fillId="2" borderId="33" xfId="0" applyNumberFormat="1" applyFont="1" applyFill="1" applyBorder="1" applyAlignment="1" applyProtection="1">
      <alignment horizontal="right" vertical="center" wrapText="1"/>
    </xf>
    <xf numFmtId="0" fontId="3" fillId="2" borderId="37" xfId="0" applyNumberFormat="1" applyFont="1" applyFill="1" applyBorder="1" applyAlignment="1" applyProtection="1">
      <alignment horizontal="right" vertical="center" wrapText="1"/>
    </xf>
    <xf numFmtId="0" fontId="3" fillId="2" borderId="45" xfId="0" applyNumberFormat="1" applyFont="1" applyFill="1" applyBorder="1" applyAlignment="1" applyProtection="1">
      <alignment horizontal="right" vertical="center" wrapText="1"/>
    </xf>
    <xf numFmtId="0" fontId="3" fillId="2" borderId="46" xfId="0" applyNumberFormat="1" applyFont="1" applyFill="1" applyBorder="1" applyAlignment="1" applyProtection="1">
      <alignment horizontal="right" vertical="center" wrapText="1"/>
    </xf>
    <xf numFmtId="0" fontId="3" fillId="2" borderId="39" xfId="0" applyNumberFormat="1" applyFont="1" applyFill="1" applyBorder="1" applyAlignment="1" applyProtection="1">
      <alignment horizontal="right" vertical="center" wrapText="1"/>
    </xf>
    <xf numFmtId="0" fontId="3" fillId="2" borderId="40" xfId="0" applyNumberFormat="1" applyFont="1" applyFill="1" applyBorder="1" applyAlignment="1" applyProtection="1">
      <alignment horizontal="right" vertical="center" wrapText="1"/>
    </xf>
    <xf numFmtId="0" fontId="3" fillId="2" borderId="55" xfId="0" applyNumberFormat="1" applyFont="1" applyFill="1" applyBorder="1" applyAlignment="1" applyProtection="1">
      <alignment horizontal="right" vertical="center" wrapText="1"/>
    </xf>
    <xf numFmtId="0" fontId="3" fillId="2" borderId="61" xfId="0" applyNumberFormat="1" applyFont="1" applyFill="1" applyBorder="1" applyAlignment="1" applyProtection="1">
      <alignment horizontal="right" vertical="center" wrapText="1"/>
    </xf>
    <xf numFmtId="0" fontId="3" fillId="2" borderId="60" xfId="0" applyNumberFormat="1" applyFont="1" applyFill="1" applyBorder="1" applyAlignment="1" applyProtection="1">
      <alignment horizontal="right" vertical="center" wrapText="1"/>
    </xf>
  </cellXfs>
  <cellStyles count="3">
    <cellStyle name="Prozent" xfId="2" builtinId="5"/>
    <cellStyle name="Standard" xfId="0" builtinId="0"/>
    <cellStyle name="Währung" xfId="1" builtinId="4"/>
  </cellStyles>
  <dxfs count="0"/>
  <tableStyles count="0" defaultTableStyle="TableStyleMedium2" defaultPivotStyle="PivotStyleLight16"/>
  <colors>
    <mruColors>
      <color rgb="FFECF5E7"/>
      <color rgb="FFF5F7F3"/>
      <color rgb="FF008080"/>
      <color rgb="FF0F1E5A"/>
      <color rgb="FFEEF1FC"/>
      <color rgb="FFFAFCE4"/>
      <color rgb="FFE5E9FB"/>
      <color rgb="FFD4DBF8"/>
      <color rgb="FFF2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DDFF7520"/></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2</xdr:row>
      <xdr:rowOff>106680</xdr:rowOff>
    </xdr:from>
    <xdr:to>
      <xdr:col>2</xdr:col>
      <xdr:colOff>201930</xdr:colOff>
      <xdr:row>4</xdr:row>
      <xdr:rowOff>76200</xdr:rowOff>
    </xdr:to>
    <xdr:pic>
      <xdr:nvPicPr>
        <xdr:cNvPr id="3" name="Grafik 2" descr="cid:image002.png@01D8911D.E81C2F7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 y="3154680"/>
          <a:ext cx="6816090" cy="33032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251460</xdr:colOff>
      <xdr:row>1</xdr:row>
      <xdr:rowOff>38100</xdr:rowOff>
    </xdr:from>
    <xdr:to>
      <xdr:col>14</xdr:col>
      <xdr:colOff>352041</xdr:colOff>
      <xdr:row>2</xdr:row>
      <xdr:rowOff>146256</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640" y="228600"/>
          <a:ext cx="603501" cy="2910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130968</xdr:colOff>
      <xdr:row>1</xdr:row>
      <xdr:rowOff>21914</xdr:rowOff>
    </xdr:from>
    <xdr:to>
      <xdr:col>14</xdr:col>
      <xdr:colOff>435633</xdr:colOff>
      <xdr:row>2</xdr:row>
      <xdr:rowOff>171582</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568" y="145739"/>
          <a:ext cx="790440" cy="3401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130968</xdr:colOff>
      <xdr:row>1</xdr:row>
      <xdr:rowOff>21914</xdr:rowOff>
    </xdr:from>
    <xdr:to>
      <xdr:col>14</xdr:col>
      <xdr:colOff>435633</xdr:colOff>
      <xdr:row>2</xdr:row>
      <xdr:rowOff>171582</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568" y="145739"/>
          <a:ext cx="790440" cy="3401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142280</xdr:colOff>
      <xdr:row>1</xdr:row>
      <xdr:rowOff>23592</xdr:rowOff>
    </xdr:from>
    <xdr:to>
      <xdr:col>14</xdr:col>
      <xdr:colOff>423110</xdr:colOff>
      <xdr:row>2</xdr:row>
      <xdr:rowOff>169905</xdr:rowOff>
    </xdr:to>
    <xdr:pic>
      <xdr:nvPicPr>
        <xdr:cNvPr id="7" name="Grafik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2323" y="147831"/>
          <a:ext cx="769504" cy="3368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130968</xdr:colOff>
      <xdr:row>1</xdr:row>
      <xdr:rowOff>21914</xdr:rowOff>
    </xdr:from>
    <xdr:to>
      <xdr:col>14</xdr:col>
      <xdr:colOff>435633</xdr:colOff>
      <xdr:row>2</xdr:row>
      <xdr:rowOff>171582</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568" y="145739"/>
          <a:ext cx="790440" cy="34016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pageSetUpPr fitToPage="1"/>
  </sheetPr>
  <dimension ref="A1:G110"/>
  <sheetViews>
    <sheetView topLeftCell="A94" zoomScale="85" zoomScaleNormal="85" workbookViewId="0">
      <selection activeCell="B110" sqref="B110"/>
    </sheetView>
  </sheetViews>
  <sheetFormatPr baseColWidth="10" defaultColWidth="11.44140625" defaultRowHeight="14.4" x14ac:dyDescent="0.3"/>
  <cols>
    <col min="1" max="1" width="5.88671875" style="2" customWidth="1"/>
    <col min="2" max="2" width="28.88671875" style="2" customWidth="1"/>
    <col min="3" max="3" width="32.33203125" style="2" bestFit="1" customWidth="1"/>
    <col min="4" max="4" width="52.33203125" style="2" bestFit="1" customWidth="1"/>
    <col min="5" max="5" width="53.44140625" style="2" bestFit="1" customWidth="1"/>
    <col min="6" max="6" width="53.33203125" style="2" bestFit="1" customWidth="1"/>
    <col min="7" max="7" width="11.44140625" style="2"/>
    <col min="8" max="8" width="31.6640625" style="2" customWidth="1"/>
    <col min="9" max="16384" width="11.44140625" style="2"/>
  </cols>
  <sheetData>
    <row r="1" spans="1:5" ht="18" x14ac:dyDescent="0.3">
      <c r="A1" s="1"/>
    </row>
    <row r="2" spans="1:5" ht="23.4" x14ac:dyDescent="0.3">
      <c r="B2" s="68" t="s">
        <v>4</v>
      </c>
    </row>
    <row r="5" spans="1:5" x14ac:dyDescent="0.3">
      <c r="A5" s="3"/>
    </row>
    <row r="6" spans="1:5" ht="18.600000000000001" thickBot="1" x14ac:dyDescent="0.35">
      <c r="B6" s="67" t="s">
        <v>115</v>
      </c>
    </row>
    <row r="7" spans="1:5" ht="57.6" x14ac:dyDescent="0.3">
      <c r="B7" s="4" t="s">
        <v>102</v>
      </c>
      <c r="C7" s="5" t="s">
        <v>116</v>
      </c>
      <c r="D7" s="6" t="s">
        <v>117</v>
      </c>
      <c r="E7" s="7" t="s">
        <v>124</v>
      </c>
    </row>
    <row r="8" spans="1:5" ht="15" thickBot="1" x14ac:dyDescent="0.35">
      <c r="B8" s="8" t="s">
        <v>122</v>
      </c>
      <c r="C8" s="9" t="s">
        <v>121</v>
      </c>
      <c r="D8" s="10" t="s">
        <v>207</v>
      </c>
      <c r="E8" s="11"/>
    </row>
    <row r="9" spans="1:5" x14ac:dyDescent="0.3">
      <c r="B9" s="37" t="s">
        <v>61</v>
      </c>
      <c r="C9" s="48" t="s">
        <v>61</v>
      </c>
      <c r="D9" s="41" t="s">
        <v>118</v>
      </c>
      <c r="E9" s="11">
        <v>1</v>
      </c>
    </row>
    <row r="10" spans="1:5" x14ac:dyDescent="0.3">
      <c r="B10" s="12" t="s">
        <v>61</v>
      </c>
      <c r="C10" s="49" t="s">
        <v>64</v>
      </c>
      <c r="D10" s="42" t="s">
        <v>118</v>
      </c>
      <c r="E10" s="11">
        <v>1</v>
      </c>
    </row>
    <row r="11" spans="1:5" x14ac:dyDescent="0.3">
      <c r="B11" s="12" t="s">
        <v>61</v>
      </c>
      <c r="C11" s="43" t="s">
        <v>61</v>
      </c>
      <c r="D11" s="13" t="s">
        <v>119</v>
      </c>
      <c r="E11" s="11">
        <v>2</v>
      </c>
    </row>
    <row r="12" spans="1:5" x14ac:dyDescent="0.3">
      <c r="B12" s="12" t="s">
        <v>61</v>
      </c>
      <c r="C12" s="40" t="s">
        <v>64</v>
      </c>
      <c r="D12" s="13" t="s">
        <v>119</v>
      </c>
      <c r="E12" s="11">
        <v>1</v>
      </c>
    </row>
    <row r="13" spans="1:5" x14ac:dyDescent="0.3">
      <c r="B13" s="12" t="s">
        <v>61</v>
      </c>
      <c r="C13" s="43" t="s">
        <v>61</v>
      </c>
      <c r="D13" s="13" t="s">
        <v>120</v>
      </c>
      <c r="E13" s="11">
        <v>2</v>
      </c>
    </row>
    <row r="14" spans="1:5" x14ac:dyDescent="0.3">
      <c r="B14" s="12" t="s">
        <v>61</v>
      </c>
      <c r="C14" s="40" t="s">
        <v>64</v>
      </c>
      <c r="D14" s="13" t="s">
        <v>120</v>
      </c>
      <c r="E14" s="11">
        <v>1</v>
      </c>
    </row>
    <row r="15" spans="1:5" x14ac:dyDescent="0.3">
      <c r="B15" s="38" t="s">
        <v>64</v>
      </c>
      <c r="C15" s="49" t="s">
        <v>61</v>
      </c>
      <c r="D15" s="13" t="s">
        <v>118</v>
      </c>
      <c r="E15" s="11">
        <v>3</v>
      </c>
    </row>
    <row r="16" spans="1:5" x14ac:dyDescent="0.3">
      <c r="B16" s="38" t="s">
        <v>64</v>
      </c>
      <c r="C16" s="49" t="s">
        <v>64</v>
      </c>
      <c r="D16" s="13" t="s">
        <v>118</v>
      </c>
      <c r="E16" s="11">
        <v>3</v>
      </c>
    </row>
    <row r="17" spans="2:7" x14ac:dyDescent="0.3">
      <c r="B17" s="38" t="s">
        <v>64</v>
      </c>
      <c r="C17" s="49" t="s">
        <v>61</v>
      </c>
      <c r="D17" s="13" t="s">
        <v>119</v>
      </c>
      <c r="E17" s="11">
        <v>3</v>
      </c>
    </row>
    <row r="18" spans="2:7" x14ac:dyDescent="0.3">
      <c r="B18" s="38" t="s">
        <v>64</v>
      </c>
      <c r="C18" s="49" t="s">
        <v>64</v>
      </c>
      <c r="D18" s="13" t="s">
        <v>119</v>
      </c>
      <c r="E18" s="11">
        <v>3</v>
      </c>
    </row>
    <row r="19" spans="2:7" x14ac:dyDescent="0.3">
      <c r="B19" s="38" t="s">
        <v>64</v>
      </c>
      <c r="C19" s="49" t="s">
        <v>61</v>
      </c>
      <c r="D19" s="13" t="s">
        <v>120</v>
      </c>
      <c r="E19" s="11">
        <v>3</v>
      </c>
    </row>
    <row r="20" spans="2:7" ht="15" thickBot="1" x14ac:dyDescent="0.35">
      <c r="B20" s="39" t="s">
        <v>64</v>
      </c>
      <c r="C20" s="50" t="s">
        <v>64</v>
      </c>
      <c r="D20" s="14" t="s">
        <v>120</v>
      </c>
      <c r="E20" s="11">
        <v>3</v>
      </c>
    </row>
    <row r="21" spans="2:7" ht="15.6" x14ac:dyDescent="0.3">
      <c r="B21" s="26" t="s">
        <v>142</v>
      </c>
    </row>
    <row r="24" spans="2:7" ht="15" thickBot="1" x14ac:dyDescent="0.35">
      <c r="C24" s="66" t="s">
        <v>130</v>
      </c>
    </row>
    <row r="25" spans="2:7" ht="15" thickBot="1" x14ac:dyDescent="0.35">
      <c r="C25" s="30" t="s">
        <v>131</v>
      </c>
      <c r="D25" s="31" t="s">
        <v>132</v>
      </c>
    </row>
    <row r="26" spans="2:7" ht="15.6" x14ac:dyDescent="0.3">
      <c r="C26" s="27">
        <v>1</v>
      </c>
      <c r="D26" s="51" t="s">
        <v>139</v>
      </c>
    </row>
    <row r="27" spans="2:7" ht="15.6" x14ac:dyDescent="0.3">
      <c r="C27" s="28">
        <v>2</v>
      </c>
      <c r="D27" s="32" t="s">
        <v>140</v>
      </c>
    </row>
    <row r="28" spans="2:7" ht="16.2" thickBot="1" x14ac:dyDescent="0.35">
      <c r="C28" s="29">
        <v>3</v>
      </c>
      <c r="D28" s="36" t="s">
        <v>141</v>
      </c>
    </row>
    <row r="31" spans="2:7" ht="18.600000000000001" thickBot="1" x14ac:dyDescent="0.35">
      <c r="B31" s="67" t="s">
        <v>125</v>
      </c>
    </row>
    <row r="32" spans="2:7" x14ac:dyDescent="0.3">
      <c r="B32" s="15" t="s">
        <v>145</v>
      </c>
      <c r="C32" s="16" t="s">
        <v>126</v>
      </c>
      <c r="D32" s="5" t="s">
        <v>123</v>
      </c>
      <c r="E32" s="16" t="s">
        <v>78</v>
      </c>
      <c r="F32" s="17" t="s">
        <v>129</v>
      </c>
      <c r="G32" s="7" t="s">
        <v>124</v>
      </c>
    </row>
    <row r="33" spans="2:7" x14ac:dyDescent="0.3">
      <c r="B33" s="18" t="s">
        <v>208</v>
      </c>
      <c r="C33" s="19" t="s">
        <v>209</v>
      </c>
      <c r="D33" s="19" t="s">
        <v>210</v>
      </c>
      <c r="E33" s="19" t="s">
        <v>211</v>
      </c>
      <c r="F33" s="20" t="s">
        <v>212</v>
      </c>
      <c r="G33" s="11"/>
    </row>
    <row r="34" spans="2:7" ht="18" x14ac:dyDescent="0.3">
      <c r="B34" s="44" t="s">
        <v>61</v>
      </c>
      <c r="C34" s="21" t="s">
        <v>61</v>
      </c>
      <c r="D34" s="21" t="s">
        <v>127</v>
      </c>
      <c r="E34" s="45" t="s">
        <v>61</v>
      </c>
      <c r="F34" s="46" t="s">
        <v>61</v>
      </c>
      <c r="G34" s="22">
        <v>1</v>
      </c>
    </row>
    <row r="35" spans="2:7" ht="18" x14ac:dyDescent="0.3">
      <c r="B35" s="44" t="s">
        <v>61</v>
      </c>
      <c r="C35" s="21" t="s">
        <v>61</v>
      </c>
      <c r="D35" s="21" t="s">
        <v>127</v>
      </c>
      <c r="E35" s="45" t="s">
        <v>61</v>
      </c>
      <c r="F35" s="46" t="s">
        <v>64</v>
      </c>
      <c r="G35" s="22">
        <v>1</v>
      </c>
    </row>
    <row r="36" spans="2:7" ht="18" x14ac:dyDescent="0.3">
      <c r="B36" s="44" t="s">
        <v>61</v>
      </c>
      <c r="C36" s="21" t="s">
        <v>61</v>
      </c>
      <c r="D36" s="21" t="s">
        <v>127</v>
      </c>
      <c r="E36" s="45" t="s">
        <v>64</v>
      </c>
      <c r="F36" s="46" t="s">
        <v>61</v>
      </c>
      <c r="G36" s="22">
        <v>1</v>
      </c>
    </row>
    <row r="37" spans="2:7" ht="18" x14ac:dyDescent="0.3">
      <c r="B37" s="44" t="s">
        <v>61</v>
      </c>
      <c r="C37" s="21" t="s">
        <v>61</v>
      </c>
      <c r="D37" s="21" t="s">
        <v>127</v>
      </c>
      <c r="E37" s="45" t="s">
        <v>64</v>
      </c>
      <c r="F37" s="46" t="s">
        <v>64</v>
      </c>
      <c r="G37" s="22">
        <v>1</v>
      </c>
    </row>
    <row r="38" spans="2:7" ht="18" x14ac:dyDescent="0.3">
      <c r="B38" s="44" t="s">
        <v>61</v>
      </c>
      <c r="C38" s="21" t="s">
        <v>61</v>
      </c>
      <c r="D38" s="23" t="s">
        <v>128</v>
      </c>
      <c r="E38" s="45" t="s">
        <v>61</v>
      </c>
      <c r="F38" s="46" t="s">
        <v>61</v>
      </c>
      <c r="G38" s="22">
        <v>2</v>
      </c>
    </row>
    <row r="39" spans="2:7" ht="18" x14ac:dyDescent="0.3">
      <c r="B39" s="44" t="s">
        <v>61</v>
      </c>
      <c r="C39" s="21" t="s">
        <v>61</v>
      </c>
      <c r="D39" s="23" t="s">
        <v>128</v>
      </c>
      <c r="E39" s="45" t="s">
        <v>61</v>
      </c>
      <c r="F39" s="46" t="s">
        <v>64</v>
      </c>
      <c r="G39" s="22">
        <v>2</v>
      </c>
    </row>
    <row r="40" spans="2:7" ht="18" x14ac:dyDescent="0.3">
      <c r="B40" s="44" t="s">
        <v>61</v>
      </c>
      <c r="C40" s="21" t="s">
        <v>61</v>
      </c>
      <c r="D40" s="23" t="s">
        <v>128</v>
      </c>
      <c r="E40" s="45" t="s">
        <v>64</v>
      </c>
      <c r="F40" s="46" t="s">
        <v>61</v>
      </c>
      <c r="G40" s="22">
        <v>2</v>
      </c>
    </row>
    <row r="41" spans="2:7" ht="18" x14ac:dyDescent="0.3">
      <c r="B41" s="44" t="s">
        <v>61</v>
      </c>
      <c r="C41" s="21" t="s">
        <v>61</v>
      </c>
      <c r="D41" s="23" t="s">
        <v>128</v>
      </c>
      <c r="E41" s="45" t="s">
        <v>64</v>
      </c>
      <c r="F41" s="46" t="s">
        <v>64</v>
      </c>
      <c r="G41" s="22">
        <v>2</v>
      </c>
    </row>
    <row r="42" spans="2:7" ht="18" x14ac:dyDescent="0.3">
      <c r="B42" s="44" t="s">
        <v>61</v>
      </c>
      <c r="C42" s="45" t="s">
        <v>64</v>
      </c>
      <c r="D42" s="45" t="s">
        <v>127</v>
      </c>
      <c r="E42" s="21" t="s">
        <v>61</v>
      </c>
      <c r="F42" s="46" t="s">
        <v>61</v>
      </c>
      <c r="G42" s="22">
        <v>1</v>
      </c>
    </row>
    <row r="43" spans="2:7" ht="18" x14ac:dyDescent="0.3">
      <c r="B43" s="44" t="s">
        <v>61</v>
      </c>
      <c r="C43" s="45" t="s">
        <v>64</v>
      </c>
      <c r="D43" s="45" t="s">
        <v>127</v>
      </c>
      <c r="E43" s="21" t="s">
        <v>61</v>
      </c>
      <c r="F43" s="46" t="s">
        <v>64</v>
      </c>
      <c r="G43" s="22">
        <v>1</v>
      </c>
    </row>
    <row r="44" spans="2:7" ht="18" x14ac:dyDescent="0.3">
      <c r="B44" s="44" t="s">
        <v>61</v>
      </c>
      <c r="C44" s="45" t="s">
        <v>64</v>
      </c>
      <c r="D44" s="45" t="s">
        <v>127</v>
      </c>
      <c r="E44" s="45" t="s">
        <v>64</v>
      </c>
      <c r="F44" s="24" t="s">
        <v>61</v>
      </c>
      <c r="G44" s="22">
        <v>2</v>
      </c>
    </row>
    <row r="45" spans="2:7" ht="18" x14ac:dyDescent="0.3">
      <c r="B45" s="44" t="s">
        <v>61</v>
      </c>
      <c r="C45" s="45" t="s">
        <v>64</v>
      </c>
      <c r="D45" s="21" t="s">
        <v>127</v>
      </c>
      <c r="E45" s="45" t="s">
        <v>64</v>
      </c>
      <c r="F45" s="25" t="s">
        <v>64</v>
      </c>
      <c r="G45" s="22">
        <v>1</v>
      </c>
    </row>
    <row r="46" spans="2:7" ht="18" x14ac:dyDescent="0.3">
      <c r="B46" s="44" t="s">
        <v>61</v>
      </c>
      <c r="C46" s="45" t="s">
        <v>64</v>
      </c>
      <c r="D46" s="45" t="s">
        <v>128</v>
      </c>
      <c r="E46" s="21" t="s">
        <v>61</v>
      </c>
      <c r="F46" s="46" t="s">
        <v>61</v>
      </c>
      <c r="G46" s="22">
        <v>1</v>
      </c>
    </row>
    <row r="47" spans="2:7" ht="18" x14ac:dyDescent="0.3">
      <c r="B47" s="44" t="s">
        <v>61</v>
      </c>
      <c r="C47" s="45" t="s">
        <v>64</v>
      </c>
      <c r="D47" s="45" t="s">
        <v>128</v>
      </c>
      <c r="E47" s="21" t="s">
        <v>61</v>
      </c>
      <c r="F47" s="46" t="s">
        <v>64</v>
      </c>
      <c r="G47" s="22">
        <v>1</v>
      </c>
    </row>
    <row r="48" spans="2:7" ht="18" x14ac:dyDescent="0.3">
      <c r="B48" s="44" t="s">
        <v>61</v>
      </c>
      <c r="C48" s="45" t="s">
        <v>64</v>
      </c>
      <c r="D48" s="23" t="s">
        <v>128</v>
      </c>
      <c r="E48" s="23" t="s">
        <v>64</v>
      </c>
      <c r="F48" s="46" t="s">
        <v>61</v>
      </c>
      <c r="G48" s="22">
        <v>3</v>
      </c>
    </row>
    <row r="49" spans="2:7" ht="18" x14ac:dyDescent="0.3">
      <c r="B49" s="44" t="s">
        <v>61</v>
      </c>
      <c r="C49" s="45" t="s">
        <v>64</v>
      </c>
      <c r="D49" s="23" t="s">
        <v>128</v>
      </c>
      <c r="E49" s="23" t="s">
        <v>64</v>
      </c>
      <c r="F49" s="46" t="s">
        <v>64</v>
      </c>
      <c r="G49" s="22">
        <v>3</v>
      </c>
    </row>
    <row r="50" spans="2:7" ht="18" x14ac:dyDescent="0.3">
      <c r="B50" s="79" t="s">
        <v>64</v>
      </c>
      <c r="C50" s="45" t="s">
        <v>61</v>
      </c>
      <c r="D50" s="45" t="s">
        <v>127</v>
      </c>
      <c r="E50" s="45" t="s">
        <v>61</v>
      </c>
      <c r="F50" s="46" t="s">
        <v>61</v>
      </c>
      <c r="G50" s="22">
        <v>3</v>
      </c>
    </row>
    <row r="51" spans="2:7" ht="18" x14ac:dyDescent="0.3">
      <c r="B51" s="79" t="s">
        <v>64</v>
      </c>
      <c r="C51" s="45" t="s">
        <v>61</v>
      </c>
      <c r="D51" s="45" t="s">
        <v>127</v>
      </c>
      <c r="E51" s="45" t="s">
        <v>61</v>
      </c>
      <c r="F51" s="46" t="s">
        <v>64</v>
      </c>
      <c r="G51" s="22">
        <v>3</v>
      </c>
    </row>
    <row r="52" spans="2:7" ht="18" x14ac:dyDescent="0.3">
      <c r="B52" s="79" t="s">
        <v>64</v>
      </c>
      <c r="C52" s="45" t="s">
        <v>61</v>
      </c>
      <c r="D52" s="45" t="s">
        <v>127</v>
      </c>
      <c r="E52" s="45" t="s">
        <v>64</v>
      </c>
      <c r="F52" s="46" t="s">
        <v>61</v>
      </c>
      <c r="G52" s="22">
        <v>3</v>
      </c>
    </row>
    <row r="53" spans="2:7" ht="18" x14ac:dyDescent="0.3">
      <c r="B53" s="79" t="s">
        <v>64</v>
      </c>
      <c r="C53" s="45" t="s">
        <v>61</v>
      </c>
      <c r="D53" s="45" t="s">
        <v>127</v>
      </c>
      <c r="E53" s="45" t="s">
        <v>64</v>
      </c>
      <c r="F53" s="46" t="s">
        <v>64</v>
      </c>
      <c r="G53" s="22">
        <v>3</v>
      </c>
    </row>
    <row r="54" spans="2:7" ht="18" x14ac:dyDescent="0.3">
      <c r="B54" s="79" t="s">
        <v>64</v>
      </c>
      <c r="C54" s="45" t="s">
        <v>61</v>
      </c>
      <c r="D54" s="45" t="s">
        <v>128</v>
      </c>
      <c r="E54" s="45" t="s">
        <v>61</v>
      </c>
      <c r="F54" s="46" t="s">
        <v>61</v>
      </c>
      <c r="G54" s="22">
        <v>3</v>
      </c>
    </row>
    <row r="55" spans="2:7" ht="18" x14ac:dyDescent="0.3">
      <c r="B55" s="79" t="s">
        <v>64</v>
      </c>
      <c r="C55" s="45" t="s">
        <v>61</v>
      </c>
      <c r="D55" s="45" t="s">
        <v>128</v>
      </c>
      <c r="E55" s="45" t="s">
        <v>61</v>
      </c>
      <c r="F55" s="46" t="s">
        <v>64</v>
      </c>
      <c r="G55" s="22">
        <v>3</v>
      </c>
    </row>
    <row r="56" spans="2:7" ht="18" x14ac:dyDescent="0.3">
      <c r="B56" s="79" t="s">
        <v>64</v>
      </c>
      <c r="C56" s="45" t="s">
        <v>61</v>
      </c>
      <c r="D56" s="45" t="s">
        <v>128</v>
      </c>
      <c r="E56" s="45" t="s">
        <v>64</v>
      </c>
      <c r="F56" s="46" t="s">
        <v>61</v>
      </c>
      <c r="G56" s="22">
        <v>3</v>
      </c>
    </row>
    <row r="57" spans="2:7" ht="18" x14ac:dyDescent="0.3">
      <c r="B57" s="79" t="s">
        <v>64</v>
      </c>
      <c r="C57" s="45" t="s">
        <v>61</v>
      </c>
      <c r="D57" s="45" t="s">
        <v>128</v>
      </c>
      <c r="E57" s="45" t="s">
        <v>64</v>
      </c>
      <c r="F57" s="46" t="s">
        <v>64</v>
      </c>
      <c r="G57" s="22">
        <v>3</v>
      </c>
    </row>
    <row r="58" spans="2:7" ht="18" x14ac:dyDescent="0.3">
      <c r="B58" s="79" t="s">
        <v>64</v>
      </c>
      <c r="C58" s="45" t="s">
        <v>64</v>
      </c>
      <c r="D58" s="45" t="s">
        <v>127</v>
      </c>
      <c r="E58" s="45" t="s">
        <v>61</v>
      </c>
      <c r="F58" s="46" t="s">
        <v>61</v>
      </c>
      <c r="G58" s="22">
        <v>3</v>
      </c>
    </row>
    <row r="59" spans="2:7" ht="18" x14ac:dyDescent="0.3">
      <c r="B59" s="79" t="s">
        <v>64</v>
      </c>
      <c r="C59" s="45" t="s">
        <v>64</v>
      </c>
      <c r="D59" s="45" t="s">
        <v>127</v>
      </c>
      <c r="E59" s="45" t="s">
        <v>61</v>
      </c>
      <c r="F59" s="46" t="s">
        <v>64</v>
      </c>
      <c r="G59" s="22">
        <v>3</v>
      </c>
    </row>
    <row r="60" spans="2:7" ht="18" x14ac:dyDescent="0.3">
      <c r="B60" s="79" t="s">
        <v>64</v>
      </c>
      <c r="C60" s="45" t="s">
        <v>64</v>
      </c>
      <c r="D60" s="45" t="s">
        <v>127</v>
      </c>
      <c r="E60" s="45" t="s">
        <v>64</v>
      </c>
      <c r="F60" s="46" t="s">
        <v>61</v>
      </c>
      <c r="G60" s="22">
        <v>3</v>
      </c>
    </row>
    <row r="61" spans="2:7" ht="18" x14ac:dyDescent="0.3">
      <c r="B61" s="79" t="s">
        <v>64</v>
      </c>
      <c r="C61" s="45" t="s">
        <v>64</v>
      </c>
      <c r="D61" s="45" t="s">
        <v>127</v>
      </c>
      <c r="E61" s="45" t="s">
        <v>64</v>
      </c>
      <c r="F61" s="46" t="s">
        <v>64</v>
      </c>
      <c r="G61" s="22">
        <v>3</v>
      </c>
    </row>
    <row r="62" spans="2:7" ht="18" x14ac:dyDescent="0.3">
      <c r="B62" s="79" t="s">
        <v>64</v>
      </c>
      <c r="C62" s="45" t="s">
        <v>64</v>
      </c>
      <c r="D62" s="45" t="s">
        <v>128</v>
      </c>
      <c r="E62" s="45" t="s">
        <v>61</v>
      </c>
      <c r="F62" s="46" t="s">
        <v>61</v>
      </c>
      <c r="G62" s="22">
        <v>3</v>
      </c>
    </row>
    <row r="63" spans="2:7" ht="18" x14ac:dyDescent="0.3">
      <c r="B63" s="79" t="s">
        <v>64</v>
      </c>
      <c r="C63" s="45" t="s">
        <v>64</v>
      </c>
      <c r="D63" s="45" t="s">
        <v>128</v>
      </c>
      <c r="E63" s="45" t="s">
        <v>61</v>
      </c>
      <c r="F63" s="46" t="s">
        <v>64</v>
      </c>
      <c r="G63" s="22">
        <v>3</v>
      </c>
    </row>
    <row r="64" spans="2:7" ht="18" x14ac:dyDescent="0.3">
      <c r="B64" s="79" t="s">
        <v>64</v>
      </c>
      <c r="C64" s="45" t="s">
        <v>64</v>
      </c>
      <c r="D64" s="45" t="s">
        <v>128</v>
      </c>
      <c r="E64" s="45" t="s">
        <v>64</v>
      </c>
      <c r="F64" s="46" t="s">
        <v>61</v>
      </c>
      <c r="G64" s="22">
        <v>3</v>
      </c>
    </row>
    <row r="65" spans="2:7" ht="18.600000000000001" thickBot="1" x14ac:dyDescent="0.35">
      <c r="B65" s="80" t="s">
        <v>64</v>
      </c>
      <c r="C65" s="81" t="s">
        <v>64</v>
      </c>
      <c r="D65" s="81" t="s">
        <v>128</v>
      </c>
      <c r="E65" s="81" t="s">
        <v>64</v>
      </c>
      <c r="F65" s="47" t="s">
        <v>64</v>
      </c>
      <c r="G65" s="22">
        <v>3</v>
      </c>
    </row>
    <row r="66" spans="2:7" ht="15.6" x14ac:dyDescent="0.3">
      <c r="B66" s="26" t="s">
        <v>142</v>
      </c>
    </row>
    <row r="70" spans="2:7" ht="15" thickBot="1" x14ac:dyDescent="0.35">
      <c r="C70" s="2" t="s">
        <v>130</v>
      </c>
    </row>
    <row r="71" spans="2:7" x14ac:dyDescent="0.3">
      <c r="C71" s="15" t="s">
        <v>131</v>
      </c>
      <c r="D71" s="17" t="s">
        <v>132</v>
      </c>
    </row>
    <row r="72" spans="2:7" ht="15.6" x14ac:dyDescent="0.3">
      <c r="C72" s="28">
        <v>1</v>
      </c>
      <c r="D72" s="34" t="s">
        <v>146</v>
      </c>
    </row>
    <row r="73" spans="2:7" ht="43.2" x14ac:dyDescent="0.3">
      <c r="C73" s="28">
        <v>2</v>
      </c>
      <c r="D73" s="32" t="s">
        <v>137</v>
      </c>
    </row>
    <row r="74" spans="2:7" ht="43.2" x14ac:dyDescent="0.3">
      <c r="C74" s="28">
        <v>3</v>
      </c>
      <c r="D74" s="78" t="s">
        <v>144</v>
      </c>
    </row>
    <row r="75" spans="2:7" ht="43.2" x14ac:dyDescent="0.3">
      <c r="C75" s="28">
        <v>4</v>
      </c>
      <c r="D75" s="32" t="s">
        <v>133</v>
      </c>
    </row>
    <row r="76" spans="2:7" ht="15.6" x14ac:dyDescent="0.3">
      <c r="C76" s="28">
        <v>5</v>
      </c>
      <c r="D76" s="33" t="s">
        <v>134</v>
      </c>
    </row>
    <row r="77" spans="2:7" ht="43.2" x14ac:dyDescent="0.3">
      <c r="C77" s="28">
        <v>6</v>
      </c>
      <c r="D77" s="34" t="s">
        <v>135</v>
      </c>
    </row>
    <row r="78" spans="2:7" ht="15.6" x14ac:dyDescent="0.3">
      <c r="C78" s="28">
        <v>7</v>
      </c>
      <c r="D78" s="35" t="s">
        <v>136</v>
      </c>
    </row>
    <row r="79" spans="2:7" ht="16.2" thickBot="1" x14ac:dyDescent="0.35">
      <c r="C79" s="29">
        <v>8</v>
      </c>
      <c r="D79" s="36" t="s">
        <v>138</v>
      </c>
    </row>
    <row r="89" spans="2:6" ht="18.600000000000001" thickBot="1" x14ac:dyDescent="0.35">
      <c r="B89" s="67" t="s">
        <v>143</v>
      </c>
    </row>
    <row r="90" spans="2:6" x14ac:dyDescent="0.3">
      <c r="B90" s="161" t="s">
        <v>5</v>
      </c>
      <c r="C90" s="56" t="s">
        <v>2</v>
      </c>
      <c r="D90" s="57" t="s">
        <v>37</v>
      </c>
      <c r="E90" s="58" t="s">
        <v>38</v>
      </c>
      <c r="F90" s="59" t="s">
        <v>39</v>
      </c>
    </row>
    <row r="91" spans="2:6" x14ac:dyDescent="0.3">
      <c r="B91" s="162"/>
      <c r="C91" s="52" t="s">
        <v>6</v>
      </c>
      <c r="D91" s="53" t="s">
        <v>6</v>
      </c>
      <c r="E91" s="54" t="s">
        <v>7</v>
      </c>
      <c r="F91" s="60" t="s">
        <v>8</v>
      </c>
    </row>
    <row r="92" spans="2:6" x14ac:dyDescent="0.3">
      <c r="B92" s="162"/>
      <c r="C92" s="52" t="s">
        <v>9</v>
      </c>
      <c r="D92" s="53" t="s">
        <v>10</v>
      </c>
      <c r="E92" s="54" t="s">
        <v>11</v>
      </c>
      <c r="F92" s="60" t="s">
        <v>12</v>
      </c>
    </row>
    <row r="93" spans="2:6" x14ac:dyDescent="0.3">
      <c r="B93" s="162"/>
      <c r="C93" s="52" t="s">
        <v>7</v>
      </c>
      <c r="D93" s="53" t="s">
        <v>7</v>
      </c>
      <c r="E93" s="55"/>
      <c r="F93" s="61"/>
    </row>
    <row r="94" spans="2:6" ht="15" thickBot="1" x14ac:dyDescent="0.35">
      <c r="B94" s="163"/>
      <c r="C94" s="62" t="s">
        <v>13</v>
      </c>
      <c r="D94" s="63" t="s">
        <v>14</v>
      </c>
      <c r="E94" s="69"/>
      <c r="F94" s="70"/>
    </row>
    <row r="95" spans="2:6" ht="15" thickBot="1" x14ac:dyDescent="0.35">
      <c r="B95" s="71" t="s">
        <v>15</v>
      </c>
      <c r="C95" s="72" t="s">
        <v>15</v>
      </c>
      <c r="D95" s="73" t="s">
        <v>16</v>
      </c>
      <c r="E95" s="74" t="s">
        <v>17</v>
      </c>
      <c r="F95" s="75" t="s">
        <v>18</v>
      </c>
    </row>
    <row r="96" spans="2:6" x14ac:dyDescent="0.3">
      <c r="B96" s="161" t="s">
        <v>19</v>
      </c>
      <c r="C96" s="56" t="s">
        <v>20</v>
      </c>
      <c r="D96" s="57" t="s">
        <v>21</v>
      </c>
      <c r="E96" s="58" t="s">
        <v>22</v>
      </c>
      <c r="F96" s="59" t="s">
        <v>23</v>
      </c>
    </row>
    <row r="97" spans="2:6" ht="15" thickBot="1" x14ac:dyDescent="0.35">
      <c r="B97" s="163"/>
      <c r="C97" s="76" t="s">
        <v>24</v>
      </c>
      <c r="D97" s="63"/>
      <c r="E97" s="64"/>
      <c r="F97" s="65"/>
    </row>
    <row r="98" spans="2:6" ht="26.4" x14ac:dyDescent="0.3">
      <c r="B98" s="161" t="s">
        <v>25</v>
      </c>
      <c r="C98" s="158" t="s">
        <v>26</v>
      </c>
      <c r="D98" s="57" t="s">
        <v>27</v>
      </c>
      <c r="E98" s="58" t="s">
        <v>28</v>
      </c>
      <c r="F98" s="59" t="s">
        <v>29</v>
      </c>
    </row>
    <row r="99" spans="2:6" x14ac:dyDescent="0.3">
      <c r="B99" s="162"/>
      <c r="C99" s="159"/>
      <c r="D99" s="53" t="s">
        <v>7</v>
      </c>
      <c r="E99" s="54" t="s">
        <v>30</v>
      </c>
      <c r="F99" s="60"/>
    </row>
    <row r="100" spans="2:6" ht="15" thickBot="1" x14ac:dyDescent="0.35">
      <c r="B100" s="163"/>
      <c r="C100" s="160"/>
      <c r="D100" s="63" t="s">
        <v>31</v>
      </c>
      <c r="E100" s="64" t="s">
        <v>32</v>
      </c>
      <c r="F100" s="65"/>
    </row>
    <row r="101" spans="2:6" ht="40.200000000000003" thickBot="1" x14ac:dyDescent="0.35">
      <c r="B101" s="71" t="s">
        <v>33</v>
      </c>
      <c r="C101" s="72" t="s">
        <v>3</v>
      </c>
      <c r="D101" s="73" t="s">
        <v>34</v>
      </c>
      <c r="E101" s="74" t="s">
        <v>35</v>
      </c>
      <c r="F101" s="77" t="s">
        <v>36</v>
      </c>
    </row>
    <row r="104" spans="2:6" ht="15" thickBot="1" x14ac:dyDescent="0.35"/>
    <row r="105" spans="2:6" ht="18.600000000000001" thickBot="1" x14ac:dyDescent="0.35">
      <c r="B105" s="157" t="s">
        <v>220</v>
      </c>
    </row>
    <row r="106" spans="2:6" ht="43.2" x14ac:dyDescent="0.3">
      <c r="B106" s="154" t="s">
        <v>225</v>
      </c>
    </row>
    <row r="107" spans="2:6" ht="43.2" x14ac:dyDescent="0.3">
      <c r="B107" s="155" t="s">
        <v>224</v>
      </c>
    </row>
    <row r="108" spans="2:6" ht="43.2" x14ac:dyDescent="0.3">
      <c r="B108" s="155" t="s">
        <v>223</v>
      </c>
    </row>
    <row r="109" spans="2:6" ht="43.2" x14ac:dyDescent="0.3">
      <c r="B109" s="155" t="s">
        <v>222</v>
      </c>
    </row>
    <row r="110" spans="2:6" ht="43.8" thickBot="1" x14ac:dyDescent="0.35">
      <c r="B110" s="156" t="s">
        <v>221</v>
      </c>
    </row>
  </sheetData>
  <mergeCells count="4">
    <mergeCell ref="C98:C100"/>
    <mergeCell ref="B98:B100"/>
    <mergeCell ref="B90:B94"/>
    <mergeCell ref="B96:B97"/>
  </mergeCells>
  <conditionalFormatting sqref="E9:E20">
    <cfRule type="iconSet" priority="3">
      <iconSet iconSet="3TrafficLights2" showValue="0" reverse="1">
        <cfvo type="percent" val="0"/>
        <cfvo type="percent" val="33"/>
        <cfvo type="percent" val="67"/>
      </iconSet>
    </cfRule>
  </conditionalFormatting>
  <conditionalFormatting sqref="G34:G49">
    <cfRule type="iconSet" priority="2">
      <iconSet iconSet="3TrafficLights2" showValue="0" reverse="1">
        <cfvo type="percent" val="0"/>
        <cfvo type="num" val="2"/>
        <cfvo type="num" val="3"/>
      </iconSet>
    </cfRule>
  </conditionalFormatting>
  <conditionalFormatting sqref="G50:G65">
    <cfRule type="iconSet" priority="1">
      <iconSet iconSet="3TrafficLights2" showValue="0" reverse="1">
        <cfvo type="percent" val="0"/>
        <cfvo type="num" val="2"/>
        <cfvo type="num" val="3"/>
      </iconSet>
    </cfRule>
  </conditionalFormatting>
  <pageMargins left="0.7" right="0.7" top="0.78740157499999996" bottom="0.78740157499999996" header="0.3" footer="0.3"/>
  <pageSetup paperSize="9" scale="2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8">
    <pageSetUpPr fitToPage="1"/>
  </sheetPr>
  <dimension ref="A1:C7"/>
  <sheetViews>
    <sheetView showGridLines="0" tabSelected="1" zoomScale="115" zoomScaleNormal="115" workbookViewId="0">
      <selection activeCell="B5" sqref="B5"/>
    </sheetView>
  </sheetViews>
  <sheetFormatPr baseColWidth="10" defaultColWidth="0" defaultRowHeight="13.8" zeroHeight="1" x14ac:dyDescent="0.25"/>
  <cols>
    <col min="1" max="1" width="5.33203125" style="82" customWidth="1"/>
    <col min="2" max="2" width="94.6640625" style="83" customWidth="1"/>
    <col min="3" max="3" width="6.109375" style="82" customWidth="1"/>
    <col min="4" max="16384" width="11.5546875" style="82" hidden="1"/>
  </cols>
  <sheetData>
    <row r="1" spans="1:3" ht="27.6" customHeight="1" x14ac:dyDescent="0.25">
      <c r="A1" s="84"/>
      <c r="B1" s="87" t="s">
        <v>159</v>
      </c>
      <c r="C1" s="84"/>
    </row>
    <row r="2" spans="1:3" ht="158.4" customHeight="1" x14ac:dyDescent="0.25">
      <c r="A2" s="84"/>
      <c r="B2" s="85" t="s">
        <v>229</v>
      </c>
      <c r="C2" s="84"/>
    </row>
    <row r="3" spans="1:3" x14ac:dyDescent="0.25">
      <c r="A3" s="84"/>
      <c r="B3" s="86"/>
      <c r="C3" s="84"/>
    </row>
    <row r="4" spans="1:3" ht="248.4" customHeight="1" x14ac:dyDescent="0.25">
      <c r="A4" s="84"/>
      <c r="B4" s="85"/>
      <c r="C4" s="84"/>
    </row>
    <row r="5" spans="1:3" s="151" customFormat="1" ht="205.2" customHeight="1" x14ac:dyDescent="0.25">
      <c r="A5" s="150"/>
      <c r="B5" s="152" t="s">
        <v>228</v>
      </c>
      <c r="C5" s="150"/>
    </row>
    <row r="6" spans="1:3" ht="10.8" customHeight="1" x14ac:dyDescent="0.25">
      <c r="A6" s="84"/>
      <c r="B6" s="85"/>
      <c r="C6" s="84"/>
    </row>
    <row r="7" spans="1:3" x14ac:dyDescent="0.25">
      <c r="A7" s="84"/>
      <c r="B7" s="86"/>
      <c r="C7" s="84"/>
    </row>
  </sheetData>
  <sheetProtection algorithmName="SHA-512" hashValue="ubDfxZUdsdSRrCJAYH6R+9zk27a00akEQwiTXjFxcXapn+o5nJWQ4LoR/MevK1UV5zcMb6ANTl9seN/gtyxBog==" saltValue="hGsPYJyS901yXo1oiNho4w==" spinCount="100000" sheet="1" objects="1" scenarios="1"/>
  <printOptions horizontalCentered="1"/>
  <pageMargins left="0.19685039370078741" right="0.19685039370078741" top="0.39370078740157483" bottom="0.39370078740157483" header="0.31496062992125984" footer="0.31496062992125984"/>
  <pageSetup paperSize="9" scale="9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Q80"/>
  <sheetViews>
    <sheetView showGridLines="0" zoomScaleNormal="100" workbookViewId="0">
      <selection activeCell="G6" sqref="G6:O7"/>
    </sheetView>
  </sheetViews>
  <sheetFormatPr baseColWidth="10" defaultColWidth="0" defaultRowHeight="14.4" zeroHeight="1" x14ac:dyDescent="0.3"/>
  <cols>
    <col min="1" max="1" width="1.6640625" style="90" customWidth="1"/>
    <col min="2" max="15" width="7.33203125" style="90" customWidth="1"/>
    <col min="16" max="16" width="1.6640625" style="90" customWidth="1"/>
    <col min="17" max="17" width="0" style="149" hidden="1" customWidth="1"/>
    <col min="18" max="16384" width="11.44140625" style="149" hidden="1"/>
  </cols>
  <sheetData>
    <row r="1" spans="1:16" s="114" customFormat="1" ht="15" customHeight="1" thickBot="1" x14ac:dyDescent="0.35">
      <c r="A1" s="113"/>
      <c r="B1" s="113"/>
      <c r="C1" s="113"/>
      <c r="D1" s="113"/>
      <c r="E1" s="113"/>
      <c r="F1" s="113"/>
      <c r="G1" s="113"/>
      <c r="H1" s="113"/>
      <c r="I1" s="113"/>
      <c r="J1" s="113"/>
      <c r="K1" s="113"/>
      <c r="L1" s="113"/>
      <c r="M1" s="113"/>
      <c r="N1" s="113"/>
      <c r="O1" s="113"/>
      <c r="P1" s="113"/>
    </row>
    <row r="2" spans="1:16" s="114" customFormat="1" x14ac:dyDescent="0.3">
      <c r="A2" s="115"/>
      <c r="B2" s="170" t="s">
        <v>0</v>
      </c>
      <c r="C2" s="171"/>
      <c r="D2" s="171"/>
      <c r="E2" s="171"/>
      <c r="F2" s="171"/>
      <c r="G2" s="171"/>
      <c r="H2" s="171"/>
      <c r="I2" s="171"/>
      <c r="J2" s="171"/>
      <c r="K2" s="171"/>
      <c r="L2" s="171"/>
      <c r="M2" s="171"/>
      <c r="N2" s="171"/>
      <c r="O2" s="172"/>
      <c r="P2" s="115"/>
    </row>
    <row r="3" spans="1:16" s="114" customFormat="1" ht="15" thickBot="1" x14ac:dyDescent="0.35">
      <c r="A3" s="115"/>
      <c r="B3" s="173"/>
      <c r="C3" s="174"/>
      <c r="D3" s="174"/>
      <c r="E3" s="174"/>
      <c r="F3" s="174"/>
      <c r="G3" s="174"/>
      <c r="H3" s="174"/>
      <c r="I3" s="174"/>
      <c r="J3" s="174"/>
      <c r="K3" s="174"/>
      <c r="L3" s="174"/>
      <c r="M3" s="174"/>
      <c r="N3" s="174"/>
      <c r="O3" s="175"/>
      <c r="P3" s="115"/>
    </row>
    <row r="4" spans="1:16" s="114" customFormat="1" ht="14.4" customHeight="1" x14ac:dyDescent="0.3">
      <c r="A4" s="115"/>
      <c r="B4" s="176" t="s">
        <v>103</v>
      </c>
      <c r="C4" s="177"/>
      <c r="D4" s="176" t="s">
        <v>43</v>
      </c>
      <c r="E4" s="202"/>
      <c r="F4" s="203"/>
      <c r="G4" s="210" t="str">
        <f>IF('1. Bedarfsermittlung'!$L$5&lt;&gt;"",'1. Bedarfsermittlung'!$L$5,"Info fehlt")</f>
        <v>Info fehlt</v>
      </c>
      <c r="H4" s="211"/>
      <c r="I4" s="211"/>
      <c r="J4" s="211"/>
      <c r="K4" s="211"/>
      <c r="L4" s="211"/>
      <c r="M4" s="211"/>
      <c r="N4" s="211"/>
      <c r="O4" s="212"/>
      <c r="P4" s="115"/>
    </row>
    <row r="5" spans="1:16" s="114" customFormat="1" x14ac:dyDescent="0.3">
      <c r="A5" s="115"/>
      <c r="B5" s="178"/>
      <c r="C5" s="179"/>
      <c r="D5" s="199"/>
      <c r="E5" s="200"/>
      <c r="F5" s="201"/>
      <c r="G5" s="213"/>
      <c r="H5" s="214"/>
      <c r="I5" s="214"/>
      <c r="J5" s="214"/>
      <c r="K5" s="214"/>
      <c r="L5" s="214"/>
      <c r="M5" s="214"/>
      <c r="N5" s="214"/>
      <c r="O5" s="215"/>
      <c r="P5" s="115"/>
    </row>
    <row r="6" spans="1:16" s="114" customFormat="1" ht="14.4" customHeight="1" x14ac:dyDescent="0.3">
      <c r="A6" s="115"/>
      <c r="B6" s="178"/>
      <c r="C6" s="179"/>
      <c r="D6" s="194" t="s">
        <v>1</v>
      </c>
      <c r="E6" s="195"/>
      <c r="F6" s="196"/>
      <c r="G6" s="227" t="str">
        <f>IF('1. Bedarfsermittlung'!$E$4&lt;&gt;"",'1. Bedarfsermittlung'!$E$4,"Info fehlt")</f>
        <v>Info fehlt</v>
      </c>
      <c r="H6" s="228"/>
      <c r="I6" s="228"/>
      <c r="J6" s="228"/>
      <c r="K6" s="228"/>
      <c r="L6" s="228"/>
      <c r="M6" s="228"/>
      <c r="N6" s="228"/>
      <c r="O6" s="229"/>
      <c r="P6" s="115"/>
    </row>
    <row r="7" spans="1:16" s="114" customFormat="1" x14ac:dyDescent="0.3">
      <c r="A7" s="115"/>
      <c r="B7" s="178"/>
      <c r="C7" s="179"/>
      <c r="D7" s="199"/>
      <c r="E7" s="200"/>
      <c r="F7" s="201"/>
      <c r="G7" s="213"/>
      <c r="H7" s="214"/>
      <c r="I7" s="214"/>
      <c r="J7" s="214"/>
      <c r="K7" s="214"/>
      <c r="L7" s="214"/>
      <c r="M7" s="214"/>
      <c r="N7" s="214"/>
      <c r="O7" s="215"/>
      <c r="P7" s="115"/>
    </row>
    <row r="8" spans="1:16" s="114" customFormat="1" ht="14.4" customHeight="1" x14ac:dyDescent="0.3">
      <c r="A8" s="115"/>
      <c r="B8" s="178"/>
      <c r="C8" s="179"/>
      <c r="D8" s="194" t="s">
        <v>108</v>
      </c>
      <c r="E8" s="195"/>
      <c r="F8" s="196"/>
      <c r="G8" s="216" t="str">
        <f>IF('1. Bedarfsermittlung'!$L$15&lt;&gt;"",'1. Bedarfsermittlung'!$L$15,"Info fehlt")</f>
        <v>Info fehlt</v>
      </c>
      <c r="H8" s="217"/>
      <c r="I8" s="217"/>
      <c r="J8" s="224" t="s">
        <v>109</v>
      </c>
      <c r="K8" s="195"/>
      <c r="L8" s="196"/>
      <c r="M8" s="217" t="str">
        <f>IF('1. Bedarfsermittlung'!$L$20&lt;&gt;0,'1. Bedarfsermittlung'!$L$20,"Info fehlt")</f>
        <v>Info fehlt</v>
      </c>
      <c r="N8" s="217"/>
      <c r="O8" s="222"/>
      <c r="P8" s="115"/>
    </row>
    <row r="9" spans="1:16" s="114" customFormat="1" ht="15.75" customHeight="1" x14ac:dyDescent="0.3">
      <c r="A9" s="115"/>
      <c r="B9" s="178"/>
      <c r="C9" s="179"/>
      <c r="D9" s="199"/>
      <c r="E9" s="200"/>
      <c r="F9" s="201"/>
      <c r="G9" s="220"/>
      <c r="H9" s="221"/>
      <c r="I9" s="221"/>
      <c r="J9" s="225"/>
      <c r="K9" s="200"/>
      <c r="L9" s="201"/>
      <c r="M9" s="221"/>
      <c r="N9" s="221"/>
      <c r="O9" s="226"/>
      <c r="P9" s="115"/>
    </row>
    <row r="10" spans="1:16" s="114" customFormat="1" ht="14.4" customHeight="1" x14ac:dyDescent="0.3">
      <c r="A10" s="115"/>
      <c r="B10" s="178"/>
      <c r="C10" s="179"/>
      <c r="D10" s="194" t="s">
        <v>172</v>
      </c>
      <c r="E10" s="195"/>
      <c r="F10" s="196"/>
      <c r="G10" s="216" t="str">
        <f>IF(LadepunkteErrichtung&lt;&gt;0,IF('1. Bedarfsermittlung'!$L$36&lt;Aktuelle_Ausbaustufe,Aktuelle_Ausbaustufe,LadepunkteErrichtung),"Info fehlt")</f>
        <v>Info fehlt</v>
      </c>
      <c r="H10" s="217"/>
      <c r="I10" s="217"/>
      <c r="J10" s="224" t="s">
        <v>173</v>
      </c>
      <c r="K10" s="195"/>
      <c r="L10" s="196"/>
      <c r="M10" s="217" t="str">
        <f>IF(Aktuelle_Ausbaustufe="",$G$10,Aktuelle_Ausbaustufe)</f>
        <v>Info fehlt</v>
      </c>
      <c r="N10" s="217"/>
      <c r="O10" s="222"/>
      <c r="P10" s="115"/>
    </row>
    <row r="11" spans="1:16" s="114" customFormat="1" ht="15" customHeight="1" thickBot="1" x14ac:dyDescent="0.35">
      <c r="A11" s="115"/>
      <c r="B11" s="206"/>
      <c r="C11" s="207"/>
      <c r="D11" s="206"/>
      <c r="E11" s="208"/>
      <c r="F11" s="209"/>
      <c r="G11" s="218"/>
      <c r="H11" s="219"/>
      <c r="I11" s="219"/>
      <c r="J11" s="225"/>
      <c r="K11" s="200"/>
      <c r="L11" s="201"/>
      <c r="M11" s="219"/>
      <c r="N11" s="219"/>
      <c r="O11" s="223"/>
      <c r="P11" s="115"/>
    </row>
    <row r="12" spans="1:16" s="114" customFormat="1" ht="15" customHeight="1" x14ac:dyDescent="0.3">
      <c r="A12" s="115"/>
      <c r="B12" s="176" t="s">
        <v>156</v>
      </c>
      <c r="C12" s="177"/>
      <c r="D12" s="176" t="s">
        <v>147</v>
      </c>
      <c r="E12" s="202"/>
      <c r="F12" s="203"/>
      <c r="G12" s="184" t="str">
        <f>IF('2. Real Estate'!$L$15&lt;&gt;"",'2. Real Estate'!$L$15,"Info fehlt")</f>
        <v>Info fehlt</v>
      </c>
      <c r="H12" s="185"/>
      <c r="I12" s="185"/>
      <c r="J12" s="186"/>
      <c r="K12" s="186"/>
      <c r="L12" s="186"/>
      <c r="M12" s="187"/>
      <c r="N12" s="180" t="str">
        <f>IF('2. Real Estate'!$L$15="mehr als 3 Jahre",1,IF('2. Real Estate'!$L$15="weniger als 3 Jahre",2,"Info fehlt"))</f>
        <v>Info fehlt</v>
      </c>
      <c r="O12" s="181"/>
      <c r="P12" s="115"/>
    </row>
    <row r="13" spans="1:16" s="114" customFormat="1" ht="15" customHeight="1" thickBot="1" x14ac:dyDescent="0.35">
      <c r="A13" s="115"/>
      <c r="B13" s="178"/>
      <c r="C13" s="179"/>
      <c r="D13" s="178"/>
      <c r="E13" s="197"/>
      <c r="F13" s="198"/>
      <c r="G13" s="188"/>
      <c r="H13" s="186"/>
      <c r="I13" s="186"/>
      <c r="J13" s="186"/>
      <c r="K13" s="186"/>
      <c r="L13" s="186"/>
      <c r="M13" s="189"/>
      <c r="N13" s="182"/>
      <c r="O13" s="183"/>
      <c r="P13" s="115"/>
    </row>
    <row r="14" spans="1:16" s="114" customFormat="1" ht="15" customHeight="1" x14ac:dyDescent="0.3">
      <c r="A14" s="115"/>
      <c r="B14" s="176" t="s">
        <v>148</v>
      </c>
      <c r="C14" s="177"/>
      <c r="D14" s="176" t="s">
        <v>155</v>
      </c>
      <c r="E14" s="202"/>
      <c r="F14" s="202"/>
      <c r="G14" s="202"/>
      <c r="H14" s="202"/>
      <c r="I14" s="202"/>
      <c r="J14" s="202"/>
      <c r="K14" s="202"/>
      <c r="L14" s="202"/>
      <c r="M14" s="203"/>
      <c r="N14" s="180" t="str">
        <f>IF('2. Real Estate'!$L$16="Ja",1,IF('2. Real Estate'!$L$16="Nein",3,IF('2. Real Estate'!$L$16="In Bearbeitung",2,"Info fehlt")))</f>
        <v>Info fehlt</v>
      </c>
      <c r="O14" s="181"/>
      <c r="P14" s="115"/>
    </row>
    <row r="15" spans="1:16" s="114" customFormat="1" ht="15" customHeight="1" x14ac:dyDescent="0.3">
      <c r="A15" s="115"/>
      <c r="B15" s="178"/>
      <c r="C15" s="179"/>
      <c r="D15" s="199"/>
      <c r="E15" s="200"/>
      <c r="F15" s="200"/>
      <c r="G15" s="200"/>
      <c r="H15" s="200"/>
      <c r="I15" s="200"/>
      <c r="J15" s="200"/>
      <c r="K15" s="200"/>
      <c r="L15" s="200"/>
      <c r="M15" s="201"/>
      <c r="N15" s="192"/>
      <c r="O15" s="193"/>
      <c r="P15" s="115"/>
    </row>
    <row r="16" spans="1:16" s="114" customFormat="1" ht="14.4" customHeight="1" x14ac:dyDescent="0.3">
      <c r="A16" s="115"/>
      <c r="B16" s="178"/>
      <c r="C16" s="179"/>
      <c r="D16" s="194" t="s">
        <v>152</v>
      </c>
      <c r="E16" s="195"/>
      <c r="F16" s="195"/>
      <c r="G16" s="195"/>
      <c r="H16" s="195"/>
      <c r="I16" s="195"/>
      <c r="J16" s="195"/>
      <c r="K16" s="195"/>
      <c r="L16" s="195"/>
      <c r="M16" s="196"/>
      <c r="N16" s="190" t="str">
        <f>IF('3. Konzept  Technik'!$L$24="Ja",1,IF('3. Konzept  Technik'!$L$24="Nein",3,"Info fehlt"))</f>
        <v>Info fehlt</v>
      </c>
      <c r="O16" s="191"/>
      <c r="P16" s="115"/>
    </row>
    <row r="17" spans="1:17" s="114" customFormat="1" ht="15" customHeight="1" x14ac:dyDescent="0.3">
      <c r="A17" s="115"/>
      <c r="B17" s="178"/>
      <c r="C17" s="179"/>
      <c r="D17" s="199"/>
      <c r="E17" s="200"/>
      <c r="F17" s="200"/>
      <c r="G17" s="200"/>
      <c r="H17" s="200"/>
      <c r="I17" s="200"/>
      <c r="J17" s="200"/>
      <c r="K17" s="200"/>
      <c r="L17" s="200"/>
      <c r="M17" s="201"/>
      <c r="N17" s="192"/>
      <c r="O17" s="193"/>
      <c r="P17" s="115"/>
    </row>
    <row r="18" spans="1:17" s="114" customFormat="1" ht="14.4" customHeight="1" x14ac:dyDescent="0.3">
      <c r="A18" s="115"/>
      <c r="B18" s="178"/>
      <c r="C18" s="179"/>
      <c r="D18" s="194" t="s">
        <v>154</v>
      </c>
      <c r="E18" s="195"/>
      <c r="F18" s="195"/>
      <c r="G18" s="195"/>
      <c r="H18" s="195"/>
      <c r="I18" s="195"/>
      <c r="J18" s="195"/>
      <c r="K18" s="195"/>
      <c r="L18" s="195"/>
      <c r="M18" s="196"/>
      <c r="N18" s="190" t="str">
        <f>IF('3. Konzept  Technik'!$L$27="","Info fehlt",IF('3. Konzept  Technik'!$L$27="Ja",1,IF('3. Konzept  Technik'!$L$27="Nein",3,"")))</f>
        <v>Info fehlt</v>
      </c>
      <c r="O18" s="191"/>
      <c r="P18" s="115"/>
    </row>
    <row r="19" spans="1:17" s="114" customFormat="1" ht="15" customHeight="1" x14ac:dyDescent="0.3">
      <c r="A19" s="115"/>
      <c r="B19" s="178"/>
      <c r="C19" s="179"/>
      <c r="D19" s="199"/>
      <c r="E19" s="200"/>
      <c r="F19" s="200"/>
      <c r="G19" s="200"/>
      <c r="H19" s="200"/>
      <c r="I19" s="200"/>
      <c r="J19" s="200"/>
      <c r="K19" s="200"/>
      <c r="L19" s="200"/>
      <c r="M19" s="201"/>
      <c r="N19" s="192"/>
      <c r="O19" s="193"/>
      <c r="P19" s="115"/>
    </row>
    <row r="20" spans="1:17" s="114" customFormat="1" ht="14.4" customHeight="1" x14ac:dyDescent="0.3">
      <c r="A20" s="115"/>
      <c r="B20" s="178"/>
      <c r="C20" s="179"/>
      <c r="D20" s="194" t="s">
        <v>153</v>
      </c>
      <c r="E20" s="195"/>
      <c r="F20" s="195"/>
      <c r="G20" s="195"/>
      <c r="H20" s="195"/>
      <c r="I20" s="195"/>
      <c r="J20" s="195"/>
      <c r="K20" s="195"/>
      <c r="L20" s="195"/>
      <c r="M20" s="196"/>
      <c r="N20" s="190" t="str">
        <f>IF('2. Real Estate'!$L$29="","Info fehlt",IF('2. Real Estate'!$L$29="Ja",1,IF(OR('2. Real Estate'!$L$29="Nein",'2. Real Estate'!$L$29="In Prüfung"),2,"")))</f>
        <v>Info fehlt</v>
      </c>
      <c r="O20" s="191"/>
      <c r="P20" s="115"/>
    </row>
    <row r="21" spans="1:17" s="114" customFormat="1" ht="15" customHeight="1" thickBot="1" x14ac:dyDescent="0.35">
      <c r="A21" s="115"/>
      <c r="B21" s="178"/>
      <c r="C21" s="179"/>
      <c r="D21" s="178"/>
      <c r="E21" s="197"/>
      <c r="F21" s="197"/>
      <c r="G21" s="197"/>
      <c r="H21" s="197"/>
      <c r="I21" s="197"/>
      <c r="J21" s="197"/>
      <c r="K21" s="197"/>
      <c r="L21" s="197"/>
      <c r="M21" s="198"/>
      <c r="N21" s="182"/>
      <c r="O21" s="183"/>
      <c r="P21" s="115"/>
    </row>
    <row r="22" spans="1:17" s="114" customFormat="1" ht="14.4" customHeight="1" x14ac:dyDescent="0.3">
      <c r="A22" s="115"/>
      <c r="B22" s="230" t="s">
        <v>149</v>
      </c>
      <c r="C22" s="231"/>
      <c r="D22" s="230" t="s">
        <v>191</v>
      </c>
      <c r="E22" s="257"/>
      <c r="F22" s="257"/>
      <c r="G22" s="258">
        <f>IF(SummeKostennachFörderung="","Info fehlt",SummeKostennachFörderung)</f>
        <v>0</v>
      </c>
      <c r="H22" s="258"/>
      <c r="I22" s="258"/>
      <c r="J22" s="258"/>
      <c r="K22" s="258"/>
      <c r="L22" s="258"/>
      <c r="M22" s="258"/>
      <c r="N22" s="258"/>
      <c r="O22" s="259"/>
      <c r="P22" s="115"/>
      <c r="Q22" s="116"/>
    </row>
    <row r="23" spans="1:17" s="114" customFormat="1" ht="14.4" customHeight="1" x14ac:dyDescent="0.3">
      <c r="A23" s="115"/>
      <c r="B23" s="232"/>
      <c r="C23" s="233"/>
      <c r="D23" s="232"/>
      <c r="E23" s="236"/>
      <c r="F23" s="236"/>
      <c r="G23" s="255"/>
      <c r="H23" s="255"/>
      <c r="I23" s="255"/>
      <c r="J23" s="255"/>
      <c r="K23" s="255"/>
      <c r="L23" s="255"/>
      <c r="M23" s="255"/>
      <c r="N23" s="255"/>
      <c r="O23" s="256"/>
      <c r="P23" s="115"/>
      <c r="Q23" s="116"/>
    </row>
    <row r="24" spans="1:17" s="114" customFormat="1" ht="14.4" customHeight="1" x14ac:dyDescent="0.3">
      <c r="A24" s="115"/>
      <c r="B24" s="232"/>
      <c r="C24" s="233"/>
      <c r="D24" s="232" t="s">
        <v>196</v>
      </c>
      <c r="E24" s="236"/>
      <c r="F24" s="236"/>
      <c r="G24" s="237">
        <f>IF(SummeLeasing="","Info fehlt",SummeLeasing)</f>
        <v>0</v>
      </c>
      <c r="H24" s="237"/>
      <c r="I24" s="237"/>
      <c r="J24" s="236" t="s">
        <v>197</v>
      </c>
      <c r="K24" s="236"/>
      <c r="L24" s="236"/>
      <c r="M24" s="255">
        <f>IF('4. GB-Leitung'!$L$37="","Info fehlt",'4. GB-Leitung'!$L$37)</f>
        <v>0</v>
      </c>
      <c r="N24" s="255"/>
      <c r="O24" s="256"/>
      <c r="P24" s="115"/>
      <c r="Q24" s="116"/>
    </row>
    <row r="25" spans="1:17" s="114" customFormat="1" ht="14.4" customHeight="1" x14ac:dyDescent="0.3">
      <c r="A25" s="115"/>
      <c r="B25" s="232"/>
      <c r="C25" s="233"/>
      <c r="D25" s="232"/>
      <c r="E25" s="236"/>
      <c r="F25" s="236"/>
      <c r="G25" s="237"/>
      <c r="H25" s="237"/>
      <c r="I25" s="237"/>
      <c r="J25" s="236"/>
      <c r="K25" s="236"/>
      <c r="L25" s="236"/>
      <c r="M25" s="255"/>
      <c r="N25" s="255"/>
      <c r="O25" s="256"/>
      <c r="P25" s="115"/>
      <c r="Q25" s="116"/>
    </row>
    <row r="26" spans="1:17" s="114" customFormat="1" ht="14.4" customHeight="1" x14ac:dyDescent="0.3">
      <c r="A26" s="115"/>
      <c r="B26" s="232"/>
      <c r="C26" s="233"/>
      <c r="D26" s="232" t="s">
        <v>200</v>
      </c>
      <c r="E26" s="236"/>
      <c r="F26" s="236"/>
      <c r="G26" s="241" t="str">
        <f>IF(Leasingrate="","Info fehlt",Leasingrate)</f>
        <v>Info fehlt</v>
      </c>
      <c r="H26" s="242"/>
      <c r="I26" s="242"/>
      <c r="J26" s="243"/>
      <c r="K26" s="253" t="s">
        <v>151</v>
      </c>
      <c r="L26" s="247">
        <f>IF(Leasinglaufzeit="","Info fehlt",Leasinglaufzeit)</f>
        <v>60</v>
      </c>
      <c r="M26" s="248"/>
      <c r="N26" s="248"/>
      <c r="O26" s="249"/>
      <c r="P26" s="115"/>
    </row>
    <row r="27" spans="1:17" s="114" customFormat="1" ht="15" customHeight="1" x14ac:dyDescent="0.3">
      <c r="A27" s="115"/>
      <c r="B27" s="232"/>
      <c r="C27" s="233"/>
      <c r="D27" s="232"/>
      <c r="E27" s="236"/>
      <c r="F27" s="236"/>
      <c r="G27" s="244"/>
      <c r="H27" s="245"/>
      <c r="I27" s="245"/>
      <c r="J27" s="246"/>
      <c r="K27" s="254"/>
      <c r="L27" s="250"/>
      <c r="M27" s="251"/>
      <c r="N27" s="251"/>
      <c r="O27" s="252"/>
      <c r="P27" s="115"/>
    </row>
    <row r="28" spans="1:17" s="114" customFormat="1" ht="14.4" customHeight="1" x14ac:dyDescent="0.3">
      <c r="A28" s="115"/>
      <c r="B28" s="232"/>
      <c r="C28" s="233"/>
      <c r="D28" s="232" t="s">
        <v>198</v>
      </c>
      <c r="E28" s="236"/>
      <c r="F28" s="236"/>
      <c r="G28" s="237" t="str">
        <f>IF($M$10="Info fehlt","Anzahl Ladepunkte fehlt",$G$22/$M$10)</f>
        <v>Anzahl Ladepunkte fehlt</v>
      </c>
      <c r="H28" s="237"/>
      <c r="I28" s="237"/>
      <c r="J28" s="237"/>
      <c r="K28" s="237"/>
      <c r="L28" s="237"/>
      <c r="M28" s="237"/>
      <c r="N28" s="237"/>
      <c r="O28" s="238"/>
      <c r="P28" s="115"/>
    </row>
    <row r="29" spans="1:17" s="114" customFormat="1" ht="15" customHeight="1" thickBot="1" x14ac:dyDescent="0.35">
      <c r="A29" s="115"/>
      <c r="B29" s="234"/>
      <c r="C29" s="235"/>
      <c r="D29" s="234"/>
      <c r="E29" s="260"/>
      <c r="F29" s="260"/>
      <c r="G29" s="239"/>
      <c r="H29" s="239"/>
      <c r="I29" s="239"/>
      <c r="J29" s="239"/>
      <c r="K29" s="239"/>
      <c r="L29" s="239"/>
      <c r="M29" s="239"/>
      <c r="N29" s="239"/>
      <c r="O29" s="240"/>
      <c r="P29" s="115"/>
    </row>
    <row r="30" spans="1:17" s="114" customFormat="1" ht="14.4" hidden="1" customHeight="1" x14ac:dyDescent="0.3">
      <c r="A30" s="115"/>
      <c r="B30" s="230" t="s">
        <v>149</v>
      </c>
      <c r="C30" s="231"/>
      <c r="D30" s="230" t="s">
        <v>191</v>
      </c>
      <c r="E30" s="257"/>
      <c r="F30" s="257"/>
      <c r="G30" s="258">
        <f>IF(SummeKostennachFörderung="","Info fehlt",SummeKostennachFörderung)</f>
        <v>0</v>
      </c>
      <c r="H30" s="258"/>
      <c r="I30" s="258"/>
      <c r="J30" s="258"/>
      <c r="K30" s="258"/>
      <c r="L30" s="258"/>
      <c r="M30" s="258"/>
      <c r="N30" s="258"/>
      <c r="O30" s="259"/>
      <c r="P30" s="115"/>
      <c r="Q30" s="116"/>
    </row>
    <row r="31" spans="1:17" s="114" customFormat="1" ht="14.4" hidden="1" customHeight="1" x14ac:dyDescent="0.3">
      <c r="A31" s="115"/>
      <c r="B31" s="232"/>
      <c r="C31" s="233"/>
      <c r="D31" s="232"/>
      <c r="E31" s="236"/>
      <c r="F31" s="236"/>
      <c r="G31" s="255"/>
      <c r="H31" s="255"/>
      <c r="I31" s="255"/>
      <c r="J31" s="255"/>
      <c r="K31" s="255"/>
      <c r="L31" s="255"/>
      <c r="M31" s="255"/>
      <c r="N31" s="255"/>
      <c r="O31" s="256"/>
      <c r="P31" s="115"/>
      <c r="Q31" s="116"/>
    </row>
    <row r="32" spans="1:17" s="114" customFormat="1" ht="14.4" hidden="1" customHeight="1" x14ac:dyDescent="0.3">
      <c r="A32" s="115"/>
      <c r="B32" s="232"/>
      <c r="C32" s="233"/>
      <c r="D32" s="232" t="s">
        <v>198</v>
      </c>
      <c r="E32" s="236"/>
      <c r="F32" s="236"/>
      <c r="G32" s="237" t="str">
        <f>IF($G$22&lt;&gt;0,$G$22/$M$10,"Anzahl Ladepunkte fehlt")</f>
        <v>Anzahl Ladepunkte fehlt</v>
      </c>
      <c r="H32" s="237"/>
      <c r="I32" s="237"/>
      <c r="J32" s="237"/>
      <c r="K32" s="237"/>
      <c r="L32" s="237"/>
      <c r="M32" s="237"/>
      <c r="N32" s="237"/>
      <c r="O32" s="238"/>
      <c r="P32" s="115"/>
    </row>
    <row r="33" spans="1:17" s="114" customFormat="1" ht="15" hidden="1" customHeight="1" thickBot="1" x14ac:dyDescent="0.35">
      <c r="A33" s="115"/>
      <c r="B33" s="234"/>
      <c r="C33" s="235"/>
      <c r="D33" s="234"/>
      <c r="E33" s="260"/>
      <c r="F33" s="260"/>
      <c r="G33" s="239"/>
      <c r="H33" s="239"/>
      <c r="I33" s="239"/>
      <c r="J33" s="239"/>
      <c r="K33" s="239"/>
      <c r="L33" s="239"/>
      <c r="M33" s="239"/>
      <c r="N33" s="239"/>
      <c r="O33" s="240"/>
      <c r="P33" s="115"/>
    </row>
    <row r="34" spans="1:17" s="114" customFormat="1" ht="14.4" hidden="1" customHeight="1" x14ac:dyDescent="0.3">
      <c r="A34" s="115"/>
      <c r="B34" s="230" t="s">
        <v>174</v>
      </c>
      <c r="C34" s="231"/>
      <c r="D34" s="230" t="s">
        <v>196</v>
      </c>
      <c r="E34" s="257"/>
      <c r="F34" s="257"/>
      <c r="G34" s="264">
        <f>IF(SummeLeasing="","Info fehlt",SummeLeasing)</f>
        <v>0</v>
      </c>
      <c r="H34" s="264"/>
      <c r="I34" s="264"/>
      <c r="J34" s="257" t="s">
        <v>197</v>
      </c>
      <c r="K34" s="257"/>
      <c r="L34" s="257"/>
      <c r="M34" s="258">
        <f>IF('4. GB-Leitung'!$L$37="","Info fehlt",'4. GB-Leitung'!$L$37)</f>
        <v>0</v>
      </c>
      <c r="N34" s="258"/>
      <c r="O34" s="259"/>
      <c r="P34" s="115"/>
      <c r="Q34" s="116"/>
    </row>
    <row r="35" spans="1:17" s="114" customFormat="1" ht="14.4" hidden="1" customHeight="1" x14ac:dyDescent="0.3">
      <c r="A35" s="115"/>
      <c r="B35" s="232"/>
      <c r="C35" s="233"/>
      <c r="D35" s="232"/>
      <c r="E35" s="236"/>
      <c r="F35" s="236"/>
      <c r="G35" s="237"/>
      <c r="H35" s="237"/>
      <c r="I35" s="237"/>
      <c r="J35" s="236"/>
      <c r="K35" s="236"/>
      <c r="L35" s="236"/>
      <c r="M35" s="255"/>
      <c r="N35" s="255"/>
      <c r="O35" s="256"/>
      <c r="P35" s="115"/>
      <c r="Q35" s="116"/>
    </row>
    <row r="36" spans="1:17" s="114" customFormat="1" ht="14.4" hidden="1" customHeight="1" x14ac:dyDescent="0.3">
      <c r="A36" s="115"/>
      <c r="B36" s="232"/>
      <c r="C36" s="233"/>
      <c r="D36" s="232" t="s">
        <v>200</v>
      </c>
      <c r="E36" s="236"/>
      <c r="F36" s="236"/>
      <c r="G36" s="241" t="str">
        <f>IF(Leasingrate="","Info fehlt",Leasingrate)</f>
        <v>Info fehlt</v>
      </c>
      <c r="H36" s="242"/>
      <c r="I36" s="242"/>
      <c r="J36" s="243"/>
      <c r="K36" s="253" t="s">
        <v>151</v>
      </c>
      <c r="L36" s="247">
        <f>IF(Leasinglaufzeit="","Info fehlt",Leasinglaufzeit)</f>
        <v>60</v>
      </c>
      <c r="M36" s="248"/>
      <c r="N36" s="248"/>
      <c r="O36" s="249"/>
      <c r="P36" s="115"/>
      <c r="Q36" s="116"/>
    </row>
    <row r="37" spans="1:17" s="114" customFormat="1" ht="14.4" hidden="1" customHeight="1" thickBot="1" x14ac:dyDescent="0.35">
      <c r="A37" s="115"/>
      <c r="B37" s="234"/>
      <c r="C37" s="235"/>
      <c r="D37" s="234"/>
      <c r="E37" s="260"/>
      <c r="F37" s="260"/>
      <c r="G37" s="265"/>
      <c r="H37" s="266"/>
      <c r="I37" s="266"/>
      <c r="J37" s="267"/>
      <c r="K37" s="268"/>
      <c r="L37" s="261"/>
      <c r="M37" s="262"/>
      <c r="N37" s="262"/>
      <c r="O37" s="263"/>
      <c r="P37" s="115"/>
      <c r="Q37" s="116"/>
    </row>
    <row r="38" spans="1:17" s="114" customFormat="1" ht="5.25" customHeight="1" x14ac:dyDescent="0.3">
      <c r="A38" s="115"/>
      <c r="B38" s="117"/>
      <c r="C38" s="118"/>
      <c r="D38" s="118"/>
      <c r="E38" s="94"/>
      <c r="F38" s="94"/>
      <c r="G38" s="94"/>
      <c r="H38" s="94"/>
      <c r="I38" s="94"/>
      <c r="J38" s="94"/>
      <c r="K38" s="94"/>
      <c r="L38" s="94"/>
      <c r="M38" s="94"/>
      <c r="N38" s="94"/>
      <c r="O38" s="95"/>
      <c r="P38" s="115"/>
    </row>
    <row r="39" spans="1:17" s="114" customFormat="1" ht="15.6" x14ac:dyDescent="0.3">
      <c r="A39" s="115"/>
      <c r="B39" s="204" t="s">
        <v>150</v>
      </c>
      <c r="C39" s="205"/>
      <c r="D39" s="119"/>
      <c r="E39" s="119"/>
      <c r="F39" s="119"/>
      <c r="G39" s="119"/>
      <c r="H39" s="119"/>
      <c r="I39" s="119"/>
      <c r="J39" s="119"/>
      <c r="K39" s="119"/>
      <c r="L39" s="119"/>
      <c r="M39" s="119"/>
      <c r="N39" s="119"/>
      <c r="O39" s="120"/>
      <c r="P39" s="115"/>
    </row>
    <row r="40" spans="1:17" s="114" customFormat="1" ht="15.6" customHeight="1" x14ac:dyDescent="0.3">
      <c r="A40" s="115"/>
      <c r="B40" s="167"/>
      <c r="C40" s="168"/>
      <c r="D40" s="168"/>
      <c r="E40" s="168"/>
      <c r="F40" s="168"/>
      <c r="G40" s="168"/>
      <c r="H40" s="168"/>
      <c r="I40" s="168"/>
      <c r="J40" s="168"/>
      <c r="K40" s="168"/>
      <c r="L40" s="168"/>
      <c r="M40" s="168"/>
      <c r="N40" s="168"/>
      <c r="O40" s="169"/>
      <c r="P40" s="115"/>
    </row>
    <row r="41" spans="1:17" s="114" customFormat="1" ht="15.6" customHeight="1" x14ac:dyDescent="0.3">
      <c r="A41" s="115"/>
      <c r="B41" s="167"/>
      <c r="C41" s="168"/>
      <c r="D41" s="168"/>
      <c r="E41" s="168"/>
      <c r="F41" s="168"/>
      <c r="G41" s="168"/>
      <c r="H41" s="168"/>
      <c r="I41" s="168"/>
      <c r="J41" s="168"/>
      <c r="K41" s="168"/>
      <c r="L41" s="168"/>
      <c r="M41" s="168"/>
      <c r="N41" s="168"/>
      <c r="O41" s="169"/>
      <c r="P41" s="115"/>
    </row>
    <row r="42" spans="1:17" s="114" customFormat="1" ht="15.6" customHeight="1" x14ac:dyDescent="0.3">
      <c r="A42" s="115"/>
      <c r="B42" s="167"/>
      <c r="C42" s="168"/>
      <c r="D42" s="168"/>
      <c r="E42" s="168"/>
      <c r="F42" s="168"/>
      <c r="G42" s="168"/>
      <c r="H42" s="168"/>
      <c r="I42" s="168"/>
      <c r="J42" s="168"/>
      <c r="K42" s="168"/>
      <c r="L42" s="168"/>
      <c r="M42" s="168"/>
      <c r="N42" s="168"/>
      <c r="O42" s="169"/>
      <c r="P42" s="115"/>
    </row>
    <row r="43" spans="1:17" s="114" customFormat="1" ht="5.25" customHeight="1" thickBot="1" x14ac:dyDescent="0.35">
      <c r="A43" s="115"/>
      <c r="B43" s="117"/>
      <c r="C43" s="118"/>
      <c r="D43" s="118"/>
      <c r="E43" s="94"/>
      <c r="F43" s="94"/>
      <c r="G43" s="94"/>
      <c r="H43" s="94"/>
      <c r="I43" s="94"/>
      <c r="J43" s="94"/>
      <c r="K43" s="94"/>
      <c r="L43" s="94"/>
      <c r="M43" s="94"/>
      <c r="N43" s="94"/>
      <c r="O43" s="95"/>
      <c r="P43" s="115"/>
    </row>
    <row r="44" spans="1:17" s="114" customFormat="1" x14ac:dyDescent="0.3">
      <c r="A44" s="115"/>
      <c r="B44" s="164" t="s">
        <v>160</v>
      </c>
      <c r="C44" s="165"/>
      <c r="D44" s="165"/>
      <c r="E44" s="165"/>
      <c r="F44" s="165"/>
      <c r="G44" s="165"/>
      <c r="H44" s="165"/>
      <c r="I44" s="165"/>
      <c r="J44" s="165"/>
      <c r="K44" s="165"/>
      <c r="L44" s="165"/>
      <c r="M44" s="165"/>
      <c r="N44" s="165"/>
      <c r="O44" s="166"/>
      <c r="P44" s="115"/>
    </row>
    <row r="45" spans="1:17" s="114" customFormat="1" x14ac:dyDescent="0.3">
      <c r="A45" s="115"/>
      <c r="B45" s="121" t="s">
        <v>161</v>
      </c>
      <c r="C45" s="122"/>
      <c r="D45" s="123"/>
      <c r="E45" s="126"/>
      <c r="F45" s="126"/>
      <c r="G45" s="126"/>
      <c r="H45" s="124"/>
      <c r="I45" s="125" t="s">
        <v>192</v>
      </c>
      <c r="J45" s="123"/>
      <c r="K45" s="123"/>
      <c r="L45" s="123"/>
      <c r="M45" s="123"/>
      <c r="N45" s="123"/>
      <c r="O45" s="127"/>
      <c r="P45" s="115"/>
    </row>
    <row r="46" spans="1:17" s="114" customFormat="1" ht="19.2" customHeight="1" x14ac:dyDescent="0.3">
      <c r="A46" s="115"/>
      <c r="B46" s="128"/>
      <c r="C46" s="129"/>
      <c r="D46" s="130"/>
      <c r="E46" s="130"/>
      <c r="F46" s="130"/>
      <c r="G46" s="130"/>
      <c r="H46" s="131"/>
      <c r="I46" s="132"/>
      <c r="J46" s="130"/>
      <c r="K46" s="130"/>
      <c r="L46" s="130"/>
      <c r="M46" s="130"/>
      <c r="N46" s="130"/>
      <c r="O46" s="133"/>
      <c r="P46" s="115"/>
    </row>
    <row r="47" spans="1:17" s="114" customFormat="1" x14ac:dyDescent="0.3">
      <c r="A47" s="115"/>
      <c r="B47" s="128"/>
      <c r="C47" s="134"/>
      <c r="D47" s="134"/>
      <c r="E47" s="134"/>
      <c r="F47" s="134"/>
      <c r="G47" s="134"/>
      <c r="H47" s="131"/>
      <c r="I47" s="132"/>
      <c r="J47" s="134"/>
      <c r="K47" s="134"/>
      <c r="L47" s="134"/>
      <c r="M47" s="134"/>
      <c r="N47" s="134"/>
      <c r="O47" s="133"/>
      <c r="P47" s="115"/>
    </row>
    <row r="48" spans="1:17" s="114" customFormat="1" ht="15" thickBot="1" x14ac:dyDescent="0.35">
      <c r="A48" s="115"/>
      <c r="B48" s="128"/>
      <c r="C48" s="135" t="s">
        <v>54</v>
      </c>
      <c r="D48" s="136"/>
      <c r="E48" s="130"/>
      <c r="F48" s="130"/>
      <c r="G48" s="130"/>
      <c r="H48" s="131"/>
      <c r="I48" s="132"/>
      <c r="J48" s="135" t="s">
        <v>193</v>
      </c>
      <c r="K48" s="135"/>
      <c r="L48" s="130"/>
      <c r="M48" s="130"/>
      <c r="N48" s="130"/>
      <c r="O48" s="133"/>
      <c r="P48" s="115"/>
    </row>
    <row r="49" spans="1:16" s="114" customFormat="1" x14ac:dyDescent="0.3">
      <c r="A49" s="115"/>
      <c r="B49" s="137" t="s">
        <v>163</v>
      </c>
      <c r="C49" s="138"/>
      <c r="D49" s="139"/>
      <c r="E49" s="139"/>
      <c r="F49" s="139"/>
      <c r="G49" s="139"/>
      <c r="H49" s="140"/>
      <c r="I49" s="141" t="s">
        <v>162</v>
      </c>
      <c r="J49" s="139"/>
      <c r="K49" s="139"/>
      <c r="L49" s="139"/>
      <c r="M49" s="139"/>
      <c r="N49" s="139"/>
      <c r="O49" s="142"/>
      <c r="P49" s="115"/>
    </row>
    <row r="50" spans="1:16" s="114" customFormat="1" ht="18.600000000000001" customHeight="1" x14ac:dyDescent="0.3">
      <c r="A50" s="115"/>
      <c r="B50" s="128"/>
      <c r="C50" s="130"/>
      <c r="D50" s="130"/>
      <c r="E50" s="130"/>
      <c r="F50" s="130"/>
      <c r="G50" s="130"/>
      <c r="H50" s="131"/>
      <c r="I50" s="130"/>
      <c r="J50" s="130"/>
      <c r="K50" s="130"/>
      <c r="L50" s="130"/>
      <c r="M50" s="130"/>
      <c r="N50" s="130"/>
      <c r="O50" s="133"/>
      <c r="P50" s="115"/>
    </row>
    <row r="51" spans="1:16" s="114" customFormat="1" x14ac:dyDescent="0.3">
      <c r="A51" s="115"/>
      <c r="B51" s="128"/>
      <c r="C51" s="134"/>
      <c r="D51" s="134"/>
      <c r="E51" s="134"/>
      <c r="F51" s="134"/>
      <c r="G51" s="134"/>
      <c r="H51" s="131"/>
      <c r="I51" s="130"/>
      <c r="J51" s="134"/>
      <c r="K51" s="134"/>
      <c r="L51" s="134"/>
      <c r="M51" s="134"/>
      <c r="N51" s="134"/>
      <c r="O51" s="133"/>
      <c r="P51" s="115"/>
    </row>
    <row r="52" spans="1:16" s="114" customFormat="1" ht="15" thickBot="1" x14ac:dyDescent="0.35">
      <c r="A52" s="115"/>
      <c r="B52" s="143"/>
      <c r="C52" s="144" t="s">
        <v>164</v>
      </c>
      <c r="D52" s="145"/>
      <c r="E52" s="147"/>
      <c r="F52" s="147"/>
      <c r="G52" s="147"/>
      <c r="H52" s="146"/>
      <c r="I52" s="147"/>
      <c r="J52" s="144" t="s">
        <v>112</v>
      </c>
      <c r="K52" s="147"/>
      <c r="L52" s="147"/>
      <c r="M52" s="147"/>
      <c r="N52" s="147"/>
      <c r="O52" s="148"/>
      <c r="P52" s="115"/>
    </row>
    <row r="53" spans="1:16" s="114" customFormat="1" x14ac:dyDescent="0.3">
      <c r="A53" s="115"/>
      <c r="B53" s="115"/>
      <c r="C53" s="115"/>
      <c r="D53" s="115"/>
      <c r="E53" s="115"/>
      <c r="F53" s="115"/>
      <c r="G53" s="115"/>
      <c r="H53" s="115"/>
      <c r="I53" s="115"/>
      <c r="J53" s="115"/>
      <c r="K53" s="115"/>
      <c r="L53" s="115"/>
      <c r="M53" s="115"/>
      <c r="N53" s="115"/>
      <c r="O53" s="115"/>
      <c r="P53" s="115"/>
    </row>
    <row r="54" spans="1:16" x14ac:dyDescent="0.3"/>
    <row r="55" spans="1:16" x14ac:dyDescent="0.3"/>
    <row r="56" spans="1:16" x14ac:dyDescent="0.3"/>
    <row r="57" spans="1:16" x14ac:dyDescent="0.3"/>
    <row r="58" spans="1:16" x14ac:dyDescent="0.3"/>
    <row r="59" spans="1:16" x14ac:dyDescent="0.3"/>
    <row r="60" spans="1:16" x14ac:dyDescent="0.3"/>
    <row r="61" spans="1:16" x14ac:dyDescent="0.3"/>
    <row r="62" spans="1:16" x14ac:dyDescent="0.3"/>
    <row r="63" spans="1:16" x14ac:dyDescent="0.3"/>
    <row r="64" spans="1:16"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sheetData>
  <sheetProtection algorithmName="SHA-512" hashValue="ouqhntLYslis57wwO30CBzIkoGHc6fyyccZ9eX4YElPKinhBGG6kk84Qqq6E+QYChcuHSJ11kCFduAY9LTX5Wg==" saltValue="LjwK5gQ2C1twLA/etTYEzQ==" spinCount="100000" sheet="1" objects="1" scenarios="1"/>
  <mergeCells count="57">
    <mergeCell ref="B30:C33"/>
    <mergeCell ref="B34:C37"/>
    <mergeCell ref="D36:F37"/>
    <mergeCell ref="G36:J37"/>
    <mergeCell ref="K36:K37"/>
    <mergeCell ref="L36:O37"/>
    <mergeCell ref="J34:L35"/>
    <mergeCell ref="M34:O35"/>
    <mergeCell ref="G34:I35"/>
    <mergeCell ref="D24:F25"/>
    <mergeCell ref="G24:I25"/>
    <mergeCell ref="D34:F35"/>
    <mergeCell ref="D30:F31"/>
    <mergeCell ref="D32:F33"/>
    <mergeCell ref="G32:O33"/>
    <mergeCell ref="G30:O31"/>
    <mergeCell ref="B22:C29"/>
    <mergeCell ref="D26:F27"/>
    <mergeCell ref="G28:O29"/>
    <mergeCell ref="G26:J27"/>
    <mergeCell ref="L26:O27"/>
    <mergeCell ref="K26:K27"/>
    <mergeCell ref="J24:L25"/>
    <mergeCell ref="M24:O25"/>
    <mergeCell ref="D22:F23"/>
    <mergeCell ref="G22:O23"/>
    <mergeCell ref="D28:F29"/>
    <mergeCell ref="G4:O5"/>
    <mergeCell ref="G10:I11"/>
    <mergeCell ref="G8:I9"/>
    <mergeCell ref="M10:O11"/>
    <mergeCell ref="J10:L11"/>
    <mergeCell ref="J8:L9"/>
    <mergeCell ref="M8:O9"/>
    <mergeCell ref="G6:O7"/>
    <mergeCell ref="B4:C11"/>
    <mergeCell ref="D12:F13"/>
    <mergeCell ref="D10:F11"/>
    <mergeCell ref="D8:F9"/>
    <mergeCell ref="D6:F7"/>
    <mergeCell ref="D4:F5"/>
    <mergeCell ref="B44:O44"/>
    <mergeCell ref="B40:O42"/>
    <mergeCell ref="B2:O3"/>
    <mergeCell ref="B14:C21"/>
    <mergeCell ref="N12:O13"/>
    <mergeCell ref="B12:C13"/>
    <mergeCell ref="G12:M13"/>
    <mergeCell ref="N20:O21"/>
    <mergeCell ref="N18:O19"/>
    <mergeCell ref="N16:O17"/>
    <mergeCell ref="N14:O15"/>
    <mergeCell ref="D20:M21"/>
    <mergeCell ref="D18:M19"/>
    <mergeCell ref="D16:M17"/>
    <mergeCell ref="D14:M15"/>
    <mergeCell ref="B39:C39"/>
  </mergeCells>
  <conditionalFormatting sqref="N14">
    <cfRule type="iconSet" priority="10">
      <iconSet iconSet="3TrafficLights2" showValue="0" reverse="1">
        <cfvo type="percent" val="0"/>
        <cfvo type="num" val="2"/>
        <cfvo type="num" val="3"/>
      </iconSet>
    </cfRule>
  </conditionalFormatting>
  <conditionalFormatting sqref="N16">
    <cfRule type="iconSet" priority="5">
      <iconSet iconSet="3TrafficLights2" showValue="0" reverse="1">
        <cfvo type="percent" val="0"/>
        <cfvo type="num" val="2"/>
        <cfvo type="num" val="3"/>
      </iconSet>
    </cfRule>
  </conditionalFormatting>
  <conditionalFormatting sqref="N18">
    <cfRule type="iconSet" priority="4">
      <iconSet iconSet="3TrafficLights2" showValue="0" reverse="1">
        <cfvo type="percent" val="0"/>
        <cfvo type="num" val="2"/>
        <cfvo type="num" val="3"/>
      </iconSet>
    </cfRule>
  </conditionalFormatting>
  <conditionalFormatting sqref="N20">
    <cfRule type="iconSet" priority="3">
      <iconSet iconSet="3TrafficLights2" showValue="0" reverse="1">
        <cfvo type="percent" val="0"/>
        <cfvo type="num" val="2"/>
        <cfvo type="num" val="3"/>
      </iconSet>
    </cfRule>
  </conditionalFormatting>
  <conditionalFormatting sqref="N12">
    <cfRule type="iconSet" priority="1">
      <iconSet iconSet="3TrafficLights2" showValue="0" reverse="1">
        <cfvo type="percent" val="0"/>
        <cfvo type="num" val="2"/>
        <cfvo type="num" val="3"/>
      </iconSet>
    </cfRule>
  </conditionalFormatting>
  <printOptions horizontalCentered="1"/>
  <pageMargins left="0.19685039370078741" right="0.19685039370078741" top="0.39370078740157483" bottom="0.39370078740157483" header="0.31496062992125984" footer="0.31496062992125984"/>
  <pageSetup paperSize="9" scale="95" fitToHeight="0"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P79"/>
  <sheetViews>
    <sheetView zoomScale="115" zoomScaleNormal="115" zoomScaleSheetLayoutView="145" workbookViewId="0">
      <selection activeCell="E6" sqref="E6:H9"/>
    </sheetView>
  </sheetViews>
  <sheetFormatPr baseColWidth="10" defaultColWidth="0" defaultRowHeight="14.25" customHeight="1" zeroHeight="1" x14ac:dyDescent="0.3"/>
  <cols>
    <col min="1" max="1" width="1.6640625" style="90" customWidth="1"/>
    <col min="2" max="15" width="7.33203125" style="90" customWidth="1"/>
    <col min="16" max="16" width="1.6640625" style="90" customWidth="1"/>
    <col min="17" max="16384" width="11.44140625" style="90" hidden="1"/>
  </cols>
  <sheetData>
    <row r="1" spans="1:16" ht="9.9" customHeight="1" thickBot="1" x14ac:dyDescent="0.35">
      <c r="A1" s="110"/>
      <c r="B1" s="110"/>
      <c r="C1" s="110"/>
      <c r="D1" s="110"/>
      <c r="E1" s="110"/>
      <c r="F1" s="110"/>
      <c r="G1" s="110"/>
      <c r="H1" s="110"/>
      <c r="I1" s="110"/>
      <c r="J1" s="110"/>
      <c r="K1" s="110"/>
      <c r="L1" s="110"/>
      <c r="M1" s="110"/>
      <c r="N1" s="110"/>
      <c r="O1" s="110"/>
      <c r="P1" s="110"/>
    </row>
    <row r="2" spans="1:16" ht="15" customHeight="1" x14ac:dyDescent="0.3">
      <c r="A2" s="111"/>
      <c r="B2" s="170" t="s">
        <v>40</v>
      </c>
      <c r="C2" s="171"/>
      <c r="D2" s="171"/>
      <c r="E2" s="171"/>
      <c r="F2" s="171"/>
      <c r="G2" s="171"/>
      <c r="H2" s="171"/>
      <c r="I2" s="171"/>
      <c r="J2" s="171"/>
      <c r="K2" s="171"/>
      <c r="L2" s="171"/>
      <c r="M2" s="171"/>
      <c r="N2" s="171"/>
      <c r="O2" s="172"/>
      <c r="P2" s="111"/>
    </row>
    <row r="3" spans="1:16" ht="15.75" customHeight="1" thickBot="1" x14ac:dyDescent="0.35">
      <c r="A3" s="111"/>
      <c r="B3" s="308"/>
      <c r="C3" s="174"/>
      <c r="D3" s="174"/>
      <c r="E3" s="174"/>
      <c r="F3" s="174"/>
      <c r="G3" s="174"/>
      <c r="H3" s="174"/>
      <c r="I3" s="174"/>
      <c r="J3" s="174"/>
      <c r="K3" s="174"/>
      <c r="L3" s="174"/>
      <c r="M3" s="174"/>
      <c r="N3" s="174"/>
      <c r="O3" s="175"/>
      <c r="P3" s="111"/>
    </row>
    <row r="4" spans="1:16" ht="15" customHeight="1" x14ac:dyDescent="0.3">
      <c r="A4" s="111"/>
      <c r="B4" s="309" t="s">
        <v>41</v>
      </c>
      <c r="C4" s="310"/>
      <c r="D4" s="310"/>
      <c r="E4" s="313"/>
      <c r="F4" s="314"/>
      <c r="G4" s="314"/>
      <c r="H4" s="315"/>
      <c r="I4" s="309" t="s">
        <v>42</v>
      </c>
      <c r="J4" s="310"/>
      <c r="K4" s="310"/>
      <c r="L4" s="314"/>
      <c r="M4" s="314"/>
      <c r="N4" s="314"/>
      <c r="O4" s="315"/>
      <c r="P4" s="111"/>
    </row>
    <row r="5" spans="1:16" ht="15" customHeight="1" x14ac:dyDescent="0.3">
      <c r="A5" s="111"/>
      <c r="B5" s="311"/>
      <c r="C5" s="312"/>
      <c r="D5" s="312"/>
      <c r="E5" s="316"/>
      <c r="F5" s="316"/>
      <c r="G5" s="316"/>
      <c r="H5" s="317"/>
      <c r="I5" s="311" t="s">
        <v>43</v>
      </c>
      <c r="J5" s="312"/>
      <c r="K5" s="312"/>
      <c r="L5" s="318"/>
      <c r="M5" s="316"/>
      <c r="N5" s="316"/>
      <c r="O5" s="317"/>
      <c r="P5" s="111"/>
    </row>
    <row r="6" spans="1:16" ht="15" customHeight="1" x14ac:dyDescent="0.3">
      <c r="A6" s="111"/>
      <c r="B6" s="232" t="s">
        <v>44</v>
      </c>
      <c r="C6" s="236"/>
      <c r="D6" s="236"/>
      <c r="E6" s="269" t="s">
        <v>227</v>
      </c>
      <c r="F6" s="269"/>
      <c r="G6" s="269"/>
      <c r="H6" s="270"/>
      <c r="I6" s="232" t="s">
        <v>45</v>
      </c>
      <c r="J6" s="236"/>
      <c r="K6" s="236"/>
      <c r="L6" s="273"/>
      <c r="M6" s="273"/>
      <c r="N6" s="273"/>
      <c r="O6" s="274"/>
      <c r="P6" s="111"/>
    </row>
    <row r="7" spans="1:16" ht="15" customHeight="1" x14ac:dyDescent="0.3">
      <c r="A7" s="111"/>
      <c r="B7" s="232"/>
      <c r="C7" s="236"/>
      <c r="D7" s="236"/>
      <c r="E7" s="269"/>
      <c r="F7" s="269"/>
      <c r="G7" s="269"/>
      <c r="H7" s="270"/>
      <c r="I7" s="232"/>
      <c r="J7" s="236"/>
      <c r="K7" s="236"/>
      <c r="L7" s="273"/>
      <c r="M7" s="273"/>
      <c r="N7" s="273"/>
      <c r="O7" s="274"/>
      <c r="P7" s="111"/>
    </row>
    <row r="8" spans="1:16" ht="15" customHeight="1" x14ac:dyDescent="0.3">
      <c r="A8" s="111"/>
      <c r="B8" s="232"/>
      <c r="C8" s="236"/>
      <c r="D8" s="236"/>
      <c r="E8" s="269"/>
      <c r="F8" s="269"/>
      <c r="G8" s="269"/>
      <c r="H8" s="270"/>
      <c r="I8" s="232"/>
      <c r="J8" s="236"/>
      <c r="K8" s="236"/>
      <c r="L8" s="273"/>
      <c r="M8" s="273"/>
      <c r="N8" s="273"/>
      <c r="O8" s="274"/>
      <c r="P8" s="111"/>
    </row>
    <row r="9" spans="1:16" ht="15" customHeight="1" thickBot="1" x14ac:dyDescent="0.35">
      <c r="A9" s="111"/>
      <c r="B9" s="234"/>
      <c r="C9" s="260"/>
      <c r="D9" s="260"/>
      <c r="E9" s="271"/>
      <c r="F9" s="271"/>
      <c r="G9" s="271"/>
      <c r="H9" s="272"/>
      <c r="I9" s="234"/>
      <c r="J9" s="260"/>
      <c r="K9" s="260"/>
      <c r="L9" s="275"/>
      <c r="M9" s="275"/>
      <c r="N9" s="275"/>
      <c r="O9" s="276"/>
      <c r="P9" s="111"/>
    </row>
    <row r="10" spans="1:16" ht="3" customHeight="1" thickBot="1" x14ac:dyDescent="0.35">
      <c r="A10" s="111"/>
      <c r="B10" s="93"/>
      <c r="C10" s="94"/>
      <c r="D10" s="94"/>
      <c r="E10" s="94"/>
      <c r="F10" s="94"/>
      <c r="G10" s="94"/>
      <c r="H10" s="94"/>
      <c r="I10" s="94"/>
      <c r="J10" s="94"/>
      <c r="K10" s="94"/>
      <c r="L10" s="94"/>
      <c r="M10" s="94"/>
      <c r="N10" s="94"/>
      <c r="O10" s="95"/>
      <c r="P10" s="111"/>
    </row>
    <row r="11" spans="1:16" ht="13.5" customHeight="1" thickBot="1" x14ac:dyDescent="0.35">
      <c r="A11" s="111"/>
      <c r="B11" s="279" t="s">
        <v>46</v>
      </c>
      <c r="C11" s="280"/>
      <c r="D11" s="280"/>
      <c r="E11" s="280"/>
      <c r="F11" s="280"/>
      <c r="G11" s="280"/>
      <c r="H11" s="280"/>
      <c r="I11" s="280"/>
      <c r="J11" s="280"/>
      <c r="K11" s="280"/>
      <c r="L11" s="280"/>
      <c r="M11" s="280"/>
      <c r="N11" s="280"/>
      <c r="O11" s="281"/>
      <c r="P11" s="111"/>
    </row>
    <row r="12" spans="1:16" ht="12" customHeight="1" thickBot="1" x14ac:dyDescent="0.35">
      <c r="A12" s="111"/>
      <c r="B12" s="96" t="s">
        <v>47</v>
      </c>
      <c r="C12" s="282" t="s">
        <v>48</v>
      </c>
      <c r="D12" s="283"/>
      <c r="E12" s="283"/>
      <c r="F12" s="283"/>
      <c r="G12" s="283"/>
      <c r="H12" s="283"/>
      <c r="I12" s="283"/>
      <c r="J12" s="283"/>
      <c r="K12" s="283"/>
      <c r="L12" s="283"/>
      <c r="M12" s="284"/>
      <c r="N12" s="285"/>
      <c r="O12" s="286"/>
      <c r="P12" s="111"/>
    </row>
    <row r="13" spans="1:16" ht="14.25" customHeight="1" x14ac:dyDescent="0.3">
      <c r="A13" s="111"/>
      <c r="B13" s="324">
        <v>1</v>
      </c>
      <c r="C13" s="327" t="s">
        <v>205</v>
      </c>
      <c r="D13" s="327"/>
      <c r="E13" s="327"/>
      <c r="F13" s="327"/>
      <c r="G13" s="327"/>
      <c r="H13" s="327"/>
      <c r="I13" s="327"/>
      <c r="J13" s="327"/>
      <c r="K13" s="327"/>
      <c r="L13" s="327"/>
      <c r="M13" s="327"/>
      <c r="N13" s="327"/>
      <c r="O13" s="328"/>
      <c r="P13" s="111"/>
    </row>
    <row r="14" spans="1:16" ht="15" customHeight="1" x14ac:dyDescent="0.3">
      <c r="A14" s="111"/>
      <c r="B14" s="325"/>
      <c r="C14" s="287" t="s">
        <v>179</v>
      </c>
      <c r="D14" s="288"/>
      <c r="E14" s="288"/>
      <c r="F14" s="288"/>
      <c r="G14" s="288"/>
      <c r="H14" s="288"/>
      <c r="I14" s="288"/>
      <c r="J14" s="288"/>
      <c r="K14" s="289"/>
      <c r="L14" s="277"/>
      <c r="M14" s="278"/>
      <c r="N14" s="290"/>
      <c r="O14" s="291"/>
      <c r="P14" s="111"/>
    </row>
    <row r="15" spans="1:16" ht="15" customHeight="1" x14ac:dyDescent="0.3">
      <c r="A15" s="111"/>
      <c r="B15" s="325"/>
      <c r="C15" s="287" t="s">
        <v>104</v>
      </c>
      <c r="D15" s="288"/>
      <c r="E15" s="288"/>
      <c r="F15" s="288"/>
      <c r="G15" s="288"/>
      <c r="H15" s="288"/>
      <c r="I15" s="288"/>
      <c r="J15" s="288"/>
      <c r="K15" s="289"/>
      <c r="L15" s="277"/>
      <c r="M15" s="278"/>
      <c r="N15" s="292"/>
      <c r="O15" s="293"/>
      <c r="P15" s="111"/>
    </row>
    <row r="16" spans="1:16" ht="15" customHeight="1" x14ac:dyDescent="0.3">
      <c r="A16" s="111"/>
      <c r="B16" s="325"/>
      <c r="C16" s="287" t="s">
        <v>180</v>
      </c>
      <c r="D16" s="288"/>
      <c r="E16" s="288"/>
      <c r="F16" s="288"/>
      <c r="G16" s="288"/>
      <c r="H16" s="288"/>
      <c r="I16" s="288"/>
      <c r="J16" s="288"/>
      <c r="K16" s="289"/>
      <c r="L16" s="277"/>
      <c r="M16" s="278"/>
      <c r="N16" s="292"/>
      <c r="O16" s="293"/>
      <c r="P16" s="111"/>
    </row>
    <row r="17" spans="1:16" ht="15" customHeight="1" x14ac:dyDescent="0.3">
      <c r="A17" s="111"/>
      <c r="B17" s="325"/>
      <c r="C17" s="287" t="s">
        <v>177</v>
      </c>
      <c r="D17" s="288"/>
      <c r="E17" s="288"/>
      <c r="F17" s="288"/>
      <c r="G17" s="288"/>
      <c r="H17" s="288"/>
      <c r="I17" s="288"/>
      <c r="J17" s="288"/>
      <c r="K17" s="289"/>
      <c r="L17" s="296">
        <v>0.3</v>
      </c>
      <c r="M17" s="297"/>
      <c r="N17" s="292"/>
      <c r="O17" s="293"/>
      <c r="P17" s="111"/>
    </row>
    <row r="18" spans="1:16" ht="13.5" customHeight="1" x14ac:dyDescent="0.3">
      <c r="A18" s="111"/>
      <c r="B18" s="325"/>
      <c r="C18" s="302" t="s">
        <v>110</v>
      </c>
      <c r="D18" s="303"/>
      <c r="E18" s="303"/>
      <c r="F18" s="303"/>
      <c r="G18" s="303"/>
      <c r="H18" s="303"/>
      <c r="I18" s="303"/>
      <c r="J18" s="303"/>
      <c r="K18" s="304"/>
      <c r="L18" s="298"/>
      <c r="M18" s="299"/>
      <c r="N18" s="292"/>
      <c r="O18" s="293"/>
      <c r="P18" s="111"/>
    </row>
    <row r="19" spans="1:16" ht="30" customHeight="1" x14ac:dyDescent="0.3">
      <c r="A19" s="111"/>
      <c r="B19" s="325"/>
      <c r="C19" s="305"/>
      <c r="D19" s="306"/>
      <c r="E19" s="306"/>
      <c r="F19" s="306"/>
      <c r="G19" s="306"/>
      <c r="H19" s="306"/>
      <c r="I19" s="306"/>
      <c r="J19" s="306"/>
      <c r="K19" s="307"/>
      <c r="L19" s="300"/>
      <c r="M19" s="301"/>
      <c r="N19" s="292"/>
      <c r="O19" s="293"/>
      <c r="P19" s="111"/>
    </row>
    <row r="20" spans="1:16" ht="15" customHeight="1" thickBot="1" x14ac:dyDescent="0.35">
      <c r="A20" s="111"/>
      <c r="B20" s="326"/>
      <c r="C20" s="319" t="s">
        <v>216</v>
      </c>
      <c r="D20" s="320"/>
      <c r="E20" s="320"/>
      <c r="F20" s="320"/>
      <c r="G20" s="320"/>
      <c r="H20" s="320"/>
      <c r="I20" s="320"/>
      <c r="J20" s="320"/>
      <c r="K20" s="321"/>
      <c r="L20" s="322">
        <f>ROUNDUP(L16*L17,0)</f>
        <v>0</v>
      </c>
      <c r="M20" s="323"/>
      <c r="N20" s="294"/>
      <c r="O20" s="295"/>
      <c r="P20" s="111"/>
    </row>
    <row r="21" spans="1:16" ht="14.25" customHeight="1" x14ac:dyDescent="0.3">
      <c r="A21" s="111"/>
      <c r="B21" s="324">
        <v>2</v>
      </c>
      <c r="C21" s="327" t="s">
        <v>181</v>
      </c>
      <c r="D21" s="327"/>
      <c r="E21" s="327"/>
      <c r="F21" s="327"/>
      <c r="G21" s="327"/>
      <c r="H21" s="327"/>
      <c r="I21" s="327"/>
      <c r="J21" s="327"/>
      <c r="K21" s="327"/>
      <c r="L21" s="327"/>
      <c r="M21" s="327"/>
      <c r="N21" s="327"/>
      <c r="O21" s="328"/>
      <c r="P21" s="111"/>
    </row>
    <row r="22" spans="1:16" ht="68.25" customHeight="1" x14ac:dyDescent="0.3">
      <c r="A22" s="111"/>
      <c r="B22" s="325"/>
      <c r="C22" s="337" t="s">
        <v>50</v>
      </c>
      <c r="D22" s="338"/>
      <c r="E22" s="338"/>
      <c r="F22" s="338"/>
      <c r="G22" s="338"/>
      <c r="H22" s="338"/>
      <c r="I22" s="338"/>
      <c r="J22" s="338"/>
      <c r="K22" s="339"/>
      <c r="L22" s="296">
        <v>0.7</v>
      </c>
      <c r="M22" s="297"/>
      <c r="N22" s="331"/>
      <c r="O22" s="291"/>
      <c r="P22" s="111"/>
    </row>
    <row r="23" spans="1:16" ht="13.5" customHeight="1" x14ac:dyDescent="0.3">
      <c r="A23" s="111"/>
      <c r="B23" s="325"/>
      <c r="C23" s="302" t="s">
        <v>51</v>
      </c>
      <c r="D23" s="303"/>
      <c r="E23" s="303"/>
      <c r="F23" s="303"/>
      <c r="G23" s="303"/>
      <c r="H23" s="303"/>
      <c r="I23" s="303"/>
      <c r="J23" s="303"/>
      <c r="K23" s="304"/>
      <c r="L23" s="298"/>
      <c r="M23" s="299"/>
      <c r="N23" s="332"/>
      <c r="O23" s="293"/>
      <c r="P23" s="111"/>
    </row>
    <row r="24" spans="1:16" ht="36.75" customHeight="1" thickBot="1" x14ac:dyDescent="0.35">
      <c r="A24" s="111"/>
      <c r="B24" s="326"/>
      <c r="C24" s="334"/>
      <c r="D24" s="335"/>
      <c r="E24" s="335"/>
      <c r="F24" s="335"/>
      <c r="G24" s="335"/>
      <c r="H24" s="335"/>
      <c r="I24" s="335"/>
      <c r="J24" s="335"/>
      <c r="K24" s="336"/>
      <c r="L24" s="329"/>
      <c r="M24" s="330"/>
      <c r="N24" s="333"/>
      <c r="O24" s="295"/>
      <c r="P24" s="111"/>
    </row>
    <row r="25" spans="1:16" ht="14.25" customHeight="1" x14ac:dyDescent="0.3">
      <c r="A25" s="111"/>
      <c r="B25" s="324">
        <v>3</v>
      </c>
      <c r="C25" s="327" t="s">
        <v>184</v>
      </c>
      <c r="D25" s="327"/>
      <c r="E25" s="327"/>
      <c r="F25" s="327"/>
      <c r="G25" s="327"/>
      <c r="H25" s="327"/>
      <c r="I25" s="327"/>
      <c r="J25" s="327"/>
      <c r="K25" s="327"/>
      <c r="L25" s="327"/>
      <c r="M25" s="327"/>
      <c r="N25" s="327"/>
      <c r="O25" s="328"/>
      <c r="P25" s="111"/>
    </row>
    <row r="26" spans="1:16" ht="45.75" customHeight="1" x14ac:dyDescent="0.3">
      <c r="A26" s="111"/>
      <c r="B26" s="325"/>
      <c r="C26" s="287" t="s">
        <v>183</v>
      </c>
      <c r="D26" s="288"/>
      <c r="E26" s="288"/>
      <c r="F26" s="288"/>
      <c r="G26" s="288"/>
      <c r="H26" s="288"/>
      <c r="I26" s="288"/>
      <c r="J26" s="288"/>
      <c r="K26" s="288"/>
      <c r="L26" s="288"/>
      <c r="M26" s="289"/>
      <c r="N26" s="290"/>
      <c r="O26" s="291"/>
      <c r="P26" s="111"/>
    </row>
    <row r="27" spans="1:16" ht="15" customHeight="1" x14ac:dyDescent="0.3">
      <c r="A27" s="111"/>
      <c r="B27" s="325"/>
      <c r="C27" s="340" t="s">
        <v>182</v>
      </c>
      <c r="D27" s="341"/>
      <c r="E27" s="341"/>
      <c r="F27" s="341"/>
      <c r="G27" s="341"/>
      <c r="H27" s="341"/>
      <c r="I27" s="341"/>
      <c r="J27" s="341"/>
      <c r="K27" s="342"/>
      <c r="L27" s="343">
        <v>0</v>
      </c>
      <c r="M27" s="343"/>
      <c r="N27" s="292"/>
      <c r="O27" s="293"/>
      <c r="P27" s="111"/>
    </row>
    <row r="28" spans="1:16" ht="19.2" customHeight="1" x14ac:dyDescent="0.3">
      <c r="A28" s="111"/>
      <c r="B28" s="325"/>
      <c r="C28" s="287" t="s">
        <v>176</v>
      </c>
      <c r="D28" s="288"/>
      <c r="E28" s="288"/>
      <c r="F28" s="288"/>
      <c r="G28" s="288"/>
      <c r="H28" s="288"/>
      <c r="I28" s="288"/>
      <c r="J28" s="288"/>
      <c r="K28" s="289"/>
      <c r="L28" s="344">
        <v>0</v>
      </c>
      <c r="M28" s="344"/>
      <c r="N28" s="292"/>
      <c r="O28" s="293"/>
      <c r="P28" s="111"/>
    </row>
    <row r="29" spans="1:16" ht="13.5" customHeight="1" x14ac:dyDescent="0.3">
      <c r="A29" s="111"/>
      <c r="B29" s="325"/>
      <c r="C29" s="302" t="s">
        <v>51</v>
      </c>
      <c r="D29" s="303"/>
      <c r="E29" s="303"/>
      <c r="F29" s="303"/>
      <c r="G29" s="303"/>
      <c r="H29" s="303"/>
      <c r="I29" s="303"/>
      <c r="J29" s="303"/>
      <c r="K29" s="304"/>
      <c r="L29" s="344"/>
      <c r="M29" s="344"/>
      <c r="N29" s="292"/>
      <c r="O29" s="293"/>
      <c r="P29" s="111"/>
    </row>
    <row r="30" spans="1:16" ht="23.4" customHeight="1" x14ac:dyDescent="0.3">
      <c r="A30" s="111"/>
      <c r="B30" s="325"/>
      <c r="C30" s="348"/>
      <c r="D30" s="349"/>
      <c r="E30" s="349"/>
      <c r="F30" s="349"/>
      <c r="G30" s="349"/>
      <c r="H30" s="349"/>
      <c r="I30" s="349"/>
      <c r="J30" s="349"/>
      <c r="K30" s="350"/>
      <c r="L30" s="344"/>
      <c r="M30" s="344"/>
      <c r="N30" s="292"/>
      <c r="O30" s="293"/>
      <c r="P30" s="111"/>
    </row>
    <row r="31" spans="1:16" ht="13.95" customHeight="1" thickBot="1" x14ac:dyDescent="0.35">
      <c r="A31" s="111"/>
      <c r="B31" s="326"/>
      <c r="C31" s="345" t="s">
        <v>217</v>
      </c>
      <c r="D31" s="346"/>
      <c r="E31" s="346"/>
      <c r="F31" s="346"/>
      <c r="G31" s="346"/>
      <c r="H31" s="346"/>
      <c r="I31" s="346"/>
      <c r="J31" s="346"/>
      <c r="K31" s="347"/>
      <c r="L31" s="351">
        <f>ROUNDUP(L27*L28,0)</f>
        <v>0</v>
      </c>
      <c r="M31" s="352"/>
      <c r="N31" s="294"/>
      <c r="O31" s="295"/>
      <c r="P31" s="111"/>
    </row>
    <row r="32" spans="1:16" ht="14.25" customHeight="1" x14ac:dyDescent="0.3">
      <c r="A32" s="111"/>
      <c r="B32" s="324">
        <v>4</v>
      </c>
      <c r="C32" s="327" t="s">
        <v>206</v>
      </c>
      <c r="D32" s="327"/>
      <c r="E32" s="327"/>
      <c r="F32" s="327"/>
      <c r="G32" s="327"/>
      <c r="H32" s="327"/>
      <c r="I32" s="327"/>
      <c r="J32" s="327"/>
      <c r="K32" s="327"/>
      <c r="L32" s="327"/>
      <c r="M32" s="327"/>
      <c r="N32" s="327"/>
      <c r="O32" s="328"/>
      <c r="P32" s="111"/>
    </row>
    <row r="33" spans="1:16" ht="14.25" customHeight="1" x14ac:dyDescent="0.3">
      <c r="A33" s="111"/>
      <c r="B33" s="325"/>
      <c r="C33" s="353" t="s">
        <v>226</v>
      </c>
      <c r="D33" s="353"/>
      <c r="E33" s="353"/>
      <c r="F33" s="353"/>
      <c r="G33" s="353"/>
      <c r="H33" s="353"/>
      <c r="I33" s="353"/>
      <c r="J33" s="353"/>
      <c r="K33" s="353"/>
      <c r="L33" s="370">
        <f>ROUNDUP((EFahrzeuge_2025)*Gleichzeitigkeitsfaktor,0)</f>
        <v>0</v>
      </c>
      <c r="M33" s="371"/>
      <c r="N33" s="290"/>
      <c r="O33" s="291"/>
      <c r="P33" s="111"/>
    </row>
    <row r="34" spans="1:16" ht="14.25" customHeight="1" x14ac:dyDescent="0.3">
      <c r="A34" s="111"/>
      <c r="B34" s="325"/>
      <c r="C34" s="353" t="s">
        <v>215</v>
      </c>
      <c r="D34" s="353"/>
      <c r="E34" s="353"/>
      <c r="F34" s="353"/>
      <c r="G34" s="353"/>
      <c r="H34" s="353"/>
      <c r="I34" s="353"/>
      <c r="J34" s="353"/>
      <c r="K34" s="353"/>
      <c r="L34" s="370">
        <f>Anzahl_EBesucher_2025</f>
        <v>0</v>
      </c>
      <c r="M34" s="371"/>
      <c r="N34" s="292"/>
      <c r="O34" s="293"/>
      <c r="P34" s="111"/>
    </row>
    <row r="35" spans="1:16" ht="14.25" customHeight="1" x14ac:dyDescent="0.3">
      <c r="A35" s="111"/>
      <c r="B35" s="325"/>
      <c r="C35" s="353" t="s">
        <v>52</v>
      </c>
      <c r="D35" s="353"/>
      <c r="E35" s="353"/>
      <c r="F35" s="353"/>
      <c r="G35" s="353"/>
      <c r="H35" s="353"/>
      <c r="I35" s="353"/>
      <c r="J35" s="353"/>
      <c r="K35" s="353"/>
      <c r="L35" s="372">
        <v>0</v>
      </c>
      <c r="M35" s="373"/>
      <c r="N35" s="292"/>
      <c r="O35" s="293"/>
      <c r="P35" s="111"/>
    </row>
    <row r="36" spans="1:16" ht="14.25" customHeight="1" thickBot="1" x14ac:dyDescent="0.35">
      <c r="A36" s="111"/>
      <c r="B36" s="326"/>
      <c r="C36" s="354" t="s">
        <v>218</v>
      </c>
      <c r="D36" s="354"/>
      <c r="E36" s="354"/>
      <c r="F36" s="354"/>
      <c r="G36" s="354"/>
      <c r="H36" s="354"/>
      <c r="I36" s="354"/>
      <c r="J36" s="354"/>
      <c r="K36" s="354"/>
      <c r="L36" s="368">
        <f>ROUNDUP((Bedarf_SPIE+Bedarf_Gäste_Besucher)-LadepunkteVorhanden,0)</f>
        <v>0</v>
      </c>
      <c r="M36" s="369"/>
      <c r="N36" s="294"/>
      <c r="O36" s="295"/>
      <c r="P36" s="111"/>
    </row>
    <row r="37" spans="1:16" ht="13.8" x14ac:dyDescent="0.3">
      <c r="A37" s="111"/>
      <c r="B37" s="325">
        <v>5</v>
      </c>
      <c r="C37" s="360" t="s">
        <v>53</v>
      </c>
      <c r="D37" s="360"/>
      <c r="E37" s="360"/>
      <c r="F37" s="360"/>
      <c r="G37" s="360"/>
      <c r="H37" s="360"/>
      <c r="I37" s="360"/>
      <c r="J37" s="360"/>
      <c r="K37" s="360"/>
      <c r="L37" s="361"/>
      <c r="M37" s="361"/>
      <c r="N37" s="361"/>
      <c r="O37" s="362"/>
      <c r="P37" s="111"/>
    </row>
    <row r="38" spans="1:16" ht="82.5" customHeight="1" thickBot="1" x14ac:dyDescent="0.35">
      <c r="A38" s="111"/>
      <c r="B38" s="359"/>
      <c r="C38" s="363"/>
      <c r="D38" s="364"/>
      <c r="E38" s="364"/>
      <c r="F38" s="364"/>
      <c r="G38" s="364"/>
      <c r="H38" s="364"/>
      <c r="I38" s="364"/>
      <c r="J38" s="364"/>
      <c r="K38" s="364"/>
      <c r="L38" s="364"/>
      <c r="M38" s="365"/>
      <c r="N38" s="366"/>
      <c r="O38" s="367"/>
      <c r="P38" s="111"/>
    </row>
    <row r="39" spans="1:16" ht="3" customHeight="1" thickBot="1" x14ac:dyDescent="0.35">
      <c r="A39" s="111"/>
      <c r="P39" s="111"/>
    </row>
    <row r="40" spans="1:16" ht="13.5" customHeight="1" thickBot="1" x14ac:dyDescent="0.35">
      <c r="A40" s="111"/>
      <c r="B40" s="279" t="s">
        <v>166</v>
      </c>
      <c r="C40" s="280"/>
      <c r="D40" s="280"/>
      <c r="E40" s="280"/>
      <c r="F40" s="280"/>
      <c r="G40" s="280"/>
      <c r="H40" s="280"/>
      <c r="I40" s="280"/>
      <c r="J40" s="280"/>
      <c r="K40" s="280"/>
      <c r="L40" s="280"/>
      <c r="M40" s="280"/>
      <c r="N40" s="280"/>
      <c r="O40" s="281"/>
      <c r="P40" s="111"/>
    </row>
    <row r="41" spans="1:16" ht="15" customHeight="1" x14ac:dyDescent="0.3">
      <c r="A41" s="111"/>
      <c r="B41" s="355" t="s">
        <v>168</v>
      </c>
      <c r="C41" s="356"/>
      <c r="D41" s="356"/>
      <c r="E41" s="356"/>
      <c r="F41" s="356"/>
      <c r="G41" s="356"/>
      <c r="H41" s="356"/>
      <c r="I41" s="356"/>
      <c r="J41" s="356"/>
      <c r="K41" s="356"/>
      <c r="L41" s="356"/>
      <c r="M41" s="356"/>
      <c r="N41" s="356"/>
      <c r="O41" s="357"/>
      <c r="P41" s="111"/>
    </row>
    <row r="42" spans="1:16" ht="15" customHeight="1" x14ac:dyDescent="0.3">
      <c r="A42" s="111"/>
      <c r="B42" s="100"/>
      <c r="C42" s="101"/>
      <c r="D42" s="101"/>
      <c r="E42" s="101"/>
      <c r="F42" s="101"/>
      <c r="G42" s="101"/>
      <c r="H42" s="101"/>
      <c r="I42" s="101"/>
      <c r="J42" s="101"/>
      <c r="K42" s="101"/>
      <c r="O42" s="102"/>
      <c r="P42" s="111"/>
    </row>
    <row r="43" spans="1:16" ht="15" customHeight="1" x14ac:dyDescent="0.3">
      <c r="A43" s="111"/>
      <c r="B43" s="100"/>
      <c r="C43" s="101"/>
      <c r="D43" s="101"/>
      <c r="E43" s="101"/>
      <c r="F43" s="112"/>
      <c r="G43" s="112"/>
      <c r="H43" s="112"/>
      <c r="I43" s="112"/>
      <c r="J43" s="112"/>
      <c r="K43" s="112"/>
      <c r="O43" s="102"/>
      <c r="P43" s="111"/>
    </row>
    <row r="44" spans="1:16" ht="15" customHeight="1" thickBot="1" x14ac:dyDescent="0.35">
      <c r="A44" s="111"/>
      <c r="B44" s="103"/>
      <c r="C44" s="104"/>
      <c r="D44" s="104"/>
      <c r="E44" s="104"/>
      <c r="F44" s="358" t="s">
        <v>54</v>
      </c>
      <c r="G44" s="358"/>
      <c r="H44" s="358"/>
      <c r="I44" s="358"/>
      <c r="J44" s="358"/>
      <c r="K44" s="358"/>
      <c r="L44" s="104"/>
      <c r="M44" s="104"/>
      <c r="N44" s="104"/>
      <c r="O44" s="105"/>
      <c r="P44" s="111"/>
    </row>
    <row r="45" spans="1:16" ht="13.8" x14ac:dyDescent="0.3">
      <c r="A45" s="111"/>
      <c r="B45" s="111"/>
      <c r="C45" s="111"/>
      <c r="D45" s="111"/>
      <c r="E45" s="111"/>
      <c r="F45" s="111"/>
      <c r="G45" s="111"/>
      <c r="H45" s="111"/>
      <c r="I45" s="111"/>
      <c r="J45" s="111"/>
      <c r="K45" s="111"/>
      <c r="L45" s="111"/>
      <c r="M45" s="111"/>
      <c r="N45" s="111"/>
      <c r="O45" s="111"/>
      <c r="P45" s="111"/>
    </row>
    <row r="46" spans="1:16" ht="13.8" x14ac:dyDescent="0.3"/>
    <row r="47" spans="1:16" ht="13.8" x14ac:dyDescent="0.3"/>
    <row r="48" spans="1:16" ht="13.8" x14ac:dyDescent="0.3"/>
    <row r="49" ht="13.8" x14ac:dyDescent="0.3"/>
    <row r="50" ht="13.8" x14ac:dyDescent="0.3"/>
    <row r="51" ht="13.8" x14ac:dyDescent="0.3"/>
    <row r="52" ht="13.8" hidden="1" x14ac:dyDescent="0.3"/>
    <row r="60" ht="13.8" hidden="1" x14ac:dyDescent="0.3"/>
    <row r="61" ht="13.8" hidden="1" x14ac:dyDescent="0.3"/>
    <row r="62" ht="13.8" hidden="1" x14ac:dyDescent="0.3"/>
    <row r="63" ht="13.8" hidden="1" x14ac:dyDescent="0.3"/>
    <row r="64" ht="13.8" hidden="1" x14ac:dyDescent="0.3"/>
    <row r="65" ht="13.8" hidden="1" x14ac:dyDescent="0.3"/>
    <row r="66" ht="13.8" hidden="1" x14ac:dyDescent="0.3"/>
    <row r="67" ht="13.8" hidden="1" x14ac:dyDescent="0.3"/>
    <row r="68" ht="13.8" hidden="1" x14ac:dyDescent="0.3"/>
    <row r="69" ht="13.8" hidden="1" x14ac:dyDescent="0.3"/>
    <row r="70" ht="13.8" hidden="1" x14ac:dyDescent="0.3"/>
    <row r="71" ht="13.8" hidden="1" x14ac:dyDescent="0.3"/>
    <row r="72" ht="13.8" hidden="1" x14ac:dyDescent="0.3"/>
    <row r="73" ht="13.8" hidden="1" x14ac:dyDescent="0.3"/>
    <row r="74" ht="13.8" hidden="1" x14ac:dyDescent="0.3"/>
    <row r="75" ht="13.8" hidden="1" x14ac:dyDescent="0.3"/>
    <row r="76" ht="13.8" hidden="1" x14ac:dyDescent="0.3"/>
    <row r="77" ht="13.8" hidden="1" x14ac:dyDescent="0.3"/>
    <row r="78" ht="13.8" hidden="1" x14ac:dyDescent="0.3"/>
    <row r="79" ht="13.8" hidden="1" x14ac:dyDescent="0.3"/>
  </sheetData>
  <sheetProtection password="C48A" sheet="1" objects="1" scenarios="1"/>
  <mergeCells count="66">
    <mergeCell ref="C32:O32"/>
    <mergeCell ref="C34:K34"/>
    <mergeCell ref="C36:K36"/>
    <mergeCell ref="B41:O41"/>
    <mergeCell ref="F44:K44"/>
    <mergeCell ref="B40:O40"/>
    <mergeCell ref="B37:B38"/>
    <mergeCell ref="C37:O37"/>
    <mergeCell ref="C38:M38"/>
    <mergeCell ref="N38:O38"/>
    <mergeCell ref="L36:M36"/>
    <mergeCell ref="L34:M34"/>
    <mergeCell ref="C35:K35"/>
    <mergeCell ref="L35:M35"/>
    <mergeCell ref="C33:K33"/>
    <mergeCell ref="L33:M33"/>
    <mergeCell ref="C31:K31"/>
    <mergeCell ref="C30:K30"/>
    <mergeCell ref="C26:M26"/>
    <mergeCell ref="N26:O31"/>
    <mergeCell ref="L31:M31"/>
    <mergeCell ref="N33:O36"/>
    <mergeCell ref="B32:B36"/>
    <mergeCell ref="L22:M24"/>
    <mergeCell ref="N22:O24"/>
    <mergeCell ref="C23:K23"/>
    <mergeCell ref="C24:K24"/>
    <mergeCell ref="B21:B24"/>
    <mergeCell ref="C21:O21"/>
    <mergeCell ref="C22:K22"/>
    <mergeCell ref="C27:K27"/>
    <mergeCell ref="C28:K28"/>
    <mergeCell ref="L27:M27"/>
    <mergeCell ref="L28:M30"/>
    <mergeCell ref="B25:B31"/>
    <mergeCell ref="C25:O25"/>
    <mergeCell ref="C29:K29"/>
    <mergeCell ref="C20:K20"/>
    <mergeCell ref="L20:M20"/>
    <mergeCell ref="C17:K17"/>
    <mergeCell ref="B13:B20"/>
    <mergeCell ref="C13:O13"/>
    <mergeCell ref="C15:K15"/>
    <mergeCell ref="B2:O3"/>
    <mergeCell ref="B4:D5"/>
    <mergeCell ref="E4:H5"/>
    <mergeCell ref="I4:K4"/>
    <mergeCell ref="L4:O4"/>
    <mergeCell ref="I5:K5"/>
    <mergeCell ref="L5:O5"/>
    <mergeCell ref="B6:D9"/>
    <mergeCell ref="E6:H9"/>
    <mergeCell ref="I6:K9"/>
    <mergeCell ref="L6:O9"/>
    <mergeCell ref="L15:M15"/>
    <mergeCell ref="B11:O11"/>
    <mergeCell ref="C12:M12"/>
    <mergeCell ref="N12:O12"/>
    <mergeCell ref="C14:K14"/>
    <mergeCell ref="L14:M14"/>
    <mergeCell ref="N14:O20"/>
    <mergeCell ref="L17:M19"/>
    <mergeCell ref="C18:K18"/>
    <mergeCell ref="C19:K19"/>
    <mergeCell ref="C16:K16"/>
    <mergeCell ref="L16:M16"/>
  </mergeCells>
  <dataValidations count="2">
    <dataValidation operator="greaterThan" allowBlank="1" showInputMessage="1" showErrorMessage="1" sqref="L17:M19" xr:uid="{00000000-0002-0000-0300-000000000000}"/>
    <dataValidation type="list" allowBlank="1" showInputMessage="1" showErrorMessage="1" sqref="N26 N22 N38 N14 N33" xr:uid="{00000000-0002-0000-0300-000001000000}">
      <formula1>"ü"</formula1>
    </dataValidation>
  </dataValidations>
  <printOptions horizontalCentered="1"/>
  <pageMargins left="0.19685039370078741" right="0.19685039370078741" top="0.39370078740157483" bottom="0.39370078740157483" header="0.31496062992125984" footer="0.31496062992125984"/>
  <pageSetup paperSize="9" scale="9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1:P57"/>
  <sheetViews>
    <sheetView zoomScale="115" zoomScaleNormal="115" zoomScaleSheetLayoutView="140" workbookViewId="0"/>
  </sheetViews>
  <sheetFormatPr baseColWidth="10" defaultColWidth="0" defaultRowHeight="14.25" customHeight="1" zeroHeight="1" x14ac:dyDescent="0.3"/>
  <cols>
    <col min="1" max="1" width="1.6640625" style="90" customWidth="1"/>
    <col min="2" max="15" width="7.33203125" style="90" customWidth="1"/>
    <col min="16" max="16" width="1.6640625" style="90" customWidth="1"/>
    <col min="17" max="16384" width="11.44140625" style="90" hidden="1"/>
  </cols>
  <sheetData>
    <row r="1" spans="1:16" s="109" customFormat="1" ht="9.9" customHeight="1" thickBot="1" x14ac:dyDescent="0.35">
      <c r="A1" s="108"/>
      <c r="B1" s="108"/>
      <c r="C1" s="108"/>
      <c r="D1" s="108"/>
      <c r="E1" s="108"/>
      <c r="F1" s="108"/>
      <c r="G1" s="108"/>
      <c r="H1" s="108"/>
      <c r="I1" s="108"/>
      <c r="J1" s="108"/>
      <c r="K1" s="108"/>
      <c r="L1" s="108"/>
      <c r="M1" s="108"/>
      <c r="N1" s="108"/>
      <c r="O1" s="108"/>
      <c r="P1" s="108"/>
    </row>
    <row r="2" spans="1:16" s="109" customFormat="1" ht="15" customHeight="1" x14ac:dyDescent="0.3">
      <c r="B2" s="170" t="s">
        <v>72</v>
      </c>
      <c r="C2" s="171"/>
      <c r="D2" s="171"/>
      <c r="E2" s="171"/>
      <c r="F2" s="171"/>
      <c r="G2" s="171"/>
      <c r="H2" s="171"/>
      <c r="I2" s="171"/>
      <c r="J2" s="171"/>
      <c r="K2" s="171"/>
      <c r="L2" s="171"/>
      <c r="M2" s="171"/>
      <c r="N2" s="171"/>
      <c r="O2" s="172"/>
    </row>
    <row r="3" spans="1:16" s="109" customFormat="1" ht="15.75" customHeight="1" thickBot="1" x14ac:dyDescent="0.35">
      <c r="B3" s="173"/>
      <c r="C3" s="385"/>
      <c r="D3" s="385"/>
      <c r="E3" s="385"/>
      <c r="F3" s="385"/>
      <c r="G3" s="385"/>
      <c r="H3" s="385"/>
      <c r="I3" s="385"/>
      <c r="J3" s="385"/>
      <c r="K3" s="385"/>
      <c r="L3" s="385"/>
      <c r="M3" s="385"/>
      <c r="N3" s="385"/>
      <c r="O3" s="386"/>
    </row>
    <row r="4" spans="1:16" s="109" customFormat="1" ht="15" customHeight="1" x14ac:dyDescent="0.3">
      <c r="B4" s="387" t="s">
        <v>41</v>
      </c>
      <c r="C4" s="388"/>
      <c r="D4" s="389"/>
      <c r="E4" s="393" t="str">
        <f>IF(Adresse_Standort="","",Adresse_Standort)</f>
        <v/>
      </c>
      <c r="F4" s="394"/>
      <c r="G4" s="394"/>
      <c r="H4" s="395"/>
      <c r="I4" s="309" t="s">
        <v>42</v>
      </c>
      <c r="J4" s="310"/>
      <c r="K4" s="310"/>
      <c r="L4" s="400" t="str">
        <f>IF(Firmierung="","",Firmierung)</f>
        <v/>
      </c>
      <c r="M4" s="401"/>
      <c r="N4" s="401"/>
      <c r="O4" s="402"/>
    </row>
    <row r="5" spans="1:16" s="109" customFormat="1" ht="15" customHeight="1" x14ac:dyDescent="0.3">
      <c r="B5" s="390"/>
      <c r="C5" s="391"/>
      <c r="D5" s="392"/>
      <c r="E5" s="396"/>
      <c r="F5" s="397"/>
      <c r="G5" s="397"/>
      <c r="H5" s="398"/>
      <c r="I5" s="311" t="s">
        <v>43</v>
      </c>
      <c r="J5" s="312"/>
      <c r="K5" s="312"/>
      <c r="L5" s="374" t="str">
        <f>IF(Geschäftsbereich="","",Geschäftsbereich)</f>
        <v/>
      </c>
      <c r="M5" s="375"/>
      <c r="N5" s="375"/>
      <c r="O5" s="376"/>
    </row>
    <row r="6" spans="1:16" s="109" customFormat="1" ht="15" customHeight="1" x14ac:dyDescent="0.3">
      <c r="B6" s="232" t="s">
        <v>73</v>
      </c>
      <c r="C6" s="236"/>
      <c r="D6" s="236"/>
      <c r="E6" s="269" t="s">
        <v>74</v>
      </c>
      <c r="F6" s="269"/>
      <c r="G6" s="269"/>
      <c r="H6" s="270"/>
      <c r="I6" s="232" t="s">
        <v>45</v>
      </c>
      <c r="J6" s="236"/>
      <c r="K6" s="236"/>
      <c r="L6" s="269" t="str">
        <f>IF(Ansprechpartner_Standort="","",Ansprechpartner_Standort)</f>
        <v/>
      </c>
      <c r="M6" s="269"/>
      <c r="N6" s="269"/>
      <c r="O6" s="270"/>
    </row>
    <row r="7" spans="1:16" s="109" customFormat="1" ht="15" customHeight="1" x14ac:dyDescent="0.3">
      <c r="B7" s="232"/>
      <c r="C7" s="236"/>
      <c r="D7" s="236"/>
      <c r="E7" s="269"/>
      <c r="F7" s="269"/>
      <c r="G7" s="269"/>
      <c r="H7" s="270"/>
      <c r="I7" s="232"/>
      <c r="J7" s="236"/>
      <c r="K7" s="236"/>
      <c r="L7" s="269">
        <f>'1. Bedarfsermittlung'!L7</f>
        <v>0</v>
      </c>
      <c r="M7" s="269"/>
      <c r="N7" s="269"/>
      <c r="O7" s="270"/>
    </row>
    <row r="8" spans="1:16" s="109" customFormat="1" ht="15" customHeight="1" x14ac:dyDescent="0.3">
      <c r="B8" s="232"/>
      <c r="C8" s="236"/>
      <c r="D8" s="236"/>
      <c r="E8" s="269"/>
      <c r="F8" s="269"/>
      <c r="G8" s="269"/>
      <c r="H8" s="270"/>
      <c r="I8" s="232"/>
      <c r="J8" s="236"/>
      <c r="K8" s="236"/>
      <c r="L8" s="269">
        <f>'1. Bedarfsermittlung'!L8</f>
        <v>0</v>
      </c>
      <c r="M8" s="269"/>
      <c r="N8" s="269"/>
      <c r="O8" s="270"/>
    </row>
    <row r="9" spans="1:16" s="109" customFormat="1" ht="15" customHeight="1" thickBot="1" x14ac:dyDescent="0.35">
      <c r="B9" s="234"/>
      <c r="C9" s="260"/>
      <c r="D9" s="260"/>
      <c r="E9" s="271"/>
      <c r="F9" s="271"/>
      <c r="G9" s="271"/>
      <c r="H9" s="272"/>
      <c r="I9" s="234"/>
      <c r="J9" s="260"/>
      <c r="K9" s="260"/>
      <c r="L9" s="271">
        <f>'1. Bedarfsermittlung'!L9</f>
        <v>0</v>
      </c>
      <c r="M9" s="271"/>
      <c r="N9" s="271"/>
      <c r="O9" s="272"/>
    </row>
    <row r="10" spans="1:16" s="109" customFormat="1" ht="3" customHeight="1" thickBot="1" x14ac:dyDescent="0.35">
      <c r="B10" s="97"/>
      <c r="C10" s="98"/>
      <c r="D10" s="98"/>
      <c r="E10" s="98"/>
      <c r="F10" s="98"/>
      <c r="G10" s="98"/>
      <c r="H10" s="98"/>
      <c r="I10" s="98"/>
      <c r="J10" s="98"/>
      <c r="K10" s="98"/>
      <c r="L10" s="98"/>
      <c r="M10" s="98"/>
      <c r="N10" s="98"/>
      <c r="O10" s="99"/>
    </row>
    <row r="11" spans="1:16" s="109" customFormat="1" ht="13.5" customHeight="1" thickBot="1" x14ac:dyDescent="0.35">
      <c r="B11" s="279" t="s">
        <v>213</v>
      </c>
      <c r="C11" s="280"/>
      <c r="D11" s="280"/>
      <c r="E11" s="280"/>
      <c r="F11" s="280"/>
      <c r="G11" s="280"/>
      <c r="H11" s="280"/>
      <c r="I11" s="280"/>
      <c r="J11" s="280"/>
      <c r="K11" s="280"/>
      <c r="L11" s="280"/>
      <c r="M11" s="280"/>
      <c r="N11" s="280"/>
      <c r="O11" s="281"/>
    </row>
    <row r="12" spans="1:16" s="109" customFormat="1" ht="12" customHeight="1" thickBot="1" x14ac:dyDescent="0.35">
      <c r="B12" s="96" t="s">
        <v>47</v>
      </c>
      <c r="C12" s="403" t="s">
        <v>48</v>
      </c>
      <c r="D12" s="404"/>
      <c r="E12" s="404"/>
      <c r="F12" s="404"/>
      <c r="G12" s="404"/>
      <c r="H12" s="404"/>
      <c r="I12" s="404"/>
      <c r="J12" s="404"/>
      <c r="K12" s="404"/>
      <c r="L12" s="404"/>
      <c r="M12" s="405"/>
      <c r="N12" s="406"/>
      <c r="O12" s="407"/>
    </row>
    <row r="13" spans="1:16" s="109" customFormat="1" ht="14.25" customHeight="1" x14ac:dyDescent="0.3">
      <c r="B13" s="418">
        <v>1</v>
      </c>
      <c r="C13" s="421" t="s">
        <v>75</v>
      </c>
      <c r="D13" s="422"/>
      <c r="E13" s="422"/>
      <c r="F13" s="422"/>
      <c r="G13" s="422"/>
      <c r="H13" s="422"/>
      <c r="I13" s="422"/>
      <c r="J13" s="422"/>
      <c r="K13" s="422"/>
      <c r="L13" s="422"/>
      <c r="M13" s="422"/>
      <c r="N13" s="422"/>
      <c r="O13" s="422"/>
    </row>
    <row r="14" spans="1:16" s="109" customFormat="1" ht="15" customHeight="1" x14ac:dyDescent="0.3">
      <c r="B14" s="419"/>
      <c r="C14" s="353" t="s">
        <v>76</v>
      </c>
      <c r="D14" s="353"/>
      <c r="E14" s="353"/>
      <c r="F14" s="353"/>
      <c r="G14" s="353"/>
      <c r="H14" s="353"/>
      <c r="I14" s="353"/>
      <c r="J14" s="353"/>
      <c r="K14" s="353"/>
      <c r="L14" s="343"/>
      <c r="M14" s="343"/>
      <c r="N14" s="290"/>
      <c r="O14" s="291"/>
    </row>
    <row r="15" spans="1:16" s="109" customFormat="1" ht="15" customHeight="1" x14ac:dyDescent="0.3">
      <c r="B15" s="419"/>
      <c r="C15" s="353" t="s">
        <v>185</v>
      </c>
      <c r="D15" s="353"/>
      <c r="E15" s="353"/>
      <c r="F15" s="353"/>
      <c r="G15" s="353"/>
      <c r="H15" s="353"/>
      <c r="I15" s="353"/>
      <c r="J15" s="353"/>
      <c r="K15" s="353"/>
      <c r="L15" s="343"/>
      <c r="M15" s="343"/>
      <c r="N15" s="292"/>
      <c r="O15" s="293"/>
    </row>
    <row r="16" spans="1:16" s="109" customFormat="1" ht="25.95" customHeight="1" x14ac:dyDescent="0.3">
      <c r="B16" s="419"/>
      <c r="C16" s="353" t="s">
        <v>165</v>
      </c>
      <c r="D16" s="353"/>
      <c r="E16" s="353"/>
      <c r="F16" s="353"/>
      <c r="G16" s="353"/>
      <c r="H16" s="353"/>
      <c r="I16" s="353"/>
      <c r="J16" s="353"/>
      <c r="K16" s="353"/>
      <c r="L16" s="343"/>
      <c r="M16" s="343"/>
      <c r="N16" s="292"/>
      <c r="O16" s="293"/>
    </row>
    <row r="17" spans="2:15" s="109" customFormat="1" ht="36" customHeight="1" x14ac:dyDescent="0.3">
      <c r="B17" s="419"/>
      <c r="C17" s="353" t="s">
        <v>77</v>
      </c>
      <c r="D17" s="353"/>
      <c r="E17" s="353"/>
      <c r="F17" s="353"/>
      <c r="G17" s="353"/>
      <c r="H17" s="353"/>
      <c r="I17" s="353"/>
      <c r="J17" s="353"/>
      <c r="K17" s="353"/>
      <c r="L17" s="343"/>
      <c r="M17" s="343"/>
      <c r="N17" s="292"/>
      <c r="O17" s="293"/>
    </row>
    <row r="18" spans="2:15" s="109" customFormat="1" ht="14.4" customHeight="1" x14ac:dyDescent="0.3">
      <c r="B18" s="419"/>
      <c r="C18" s="287" t="s">
        <v>170</v>
      </c>
      <c r="D18" s="288"/>
      <c r="E18" s="288"/>
      <c r="F18" s="288"/>
      <c r="G18" s="288"/>
      <c r="H18" s="288"/>
      <c r="I18" s="288"/>
      <c r="J18" s="288"/>
      <c r="K18" s="289"/>
      <c r="L18" s="343"/>
      <c r="M18" s="343"/>
      <c r="N18" s="292"/>
      <c r="O18" s="293"/>
    </row>
    <row r="19" spans="2:15" s="109" customFormat="1" ht="15" customHeight="1" x14ac:dyDescent="0.3">
      <c r="B19" s="419"/>
      <c r="C19" s="353" t="s">
        <v>78</v>
      </c>
      <c r="D19" s="353"/>
      <c r="E19" s="353"/>
      <c r="F19" s="353"/>
      <c r="G19" s="353"/>
      <c r="H19" s="353"/>
      <c r="I19" s="353"/>
      <c r="J19" s="353"/>
      <c r="K19" s="353"/>
      <c r="L19" s="343"/>
      <c r="M19" s="343"/>
      <c r="N19" s="292"/>
      <c r="O19" s="293"/>
    </row>
    <row r="20" spans="2:15" s="109" customFormat="1" ht="15" customHeight="1" x14ac:dyDescent="0.3">
      <c r="B20" s="419"/>
      <c r="C20" s="353" t="s">
        <v>79</v>
      </c>
      <c r="D20" s="353"/>
      <c r="E20" s="353"/>
      <c r="F20" s="353"/>
      <c r="G20" s="353"/>
      <c r="H20" s="353"/>
      <c r="I20" s="353"/>
      <c r="J20" s="353"/>
      <c r="K20" s="353"/>
      <c r="L20" s="399"/>
      <c r="M20" s="399"/>
      <c r="N20" s="292"/>
      <c r="O20" s="293"/>
    </row>
    <row r="21" spans="2:15" s="109" customFormat="1" ht="15" customHeight="1" thickBot="1" x14ac:dyDescent="0.35">
      <c r="B21" s="420"/>
      <c r="C21" s="354" t="s">
        <v>80</v>
      </c>
      <c r="D21" s="354"/>
      <c r="E21" s="354"/>
      <c r="F21" s="354"/>
      <c r="G21" s="354"/>
      <c r="H21" s="354"/>
      <c r="I21" s="354"/>
      <c r="J21" s="354"/>
      <c r="K21" s="354"/>
      <c r="L21" s="384"/>
      <c r="M21" s="384"/>
      <c r="N21" s="294"/>
      <c r="O21" s="295"/>
    </row>
    <row r="22" spans="2:15" s="109" customFormat="1" ht="14.25" customHeight="1" x14ac:dyDescent="0.3">
      <c r="B22" s="324">
        <v>2</v>
      </c>
      <c r="C22" s="360" t="s">
        <v>81</v>
      </c>
      <c r="D22" s="360"/>
      <c r="E22" s="360"/>
      <c r="F22" s="360"/>
      <c r="G22" s="360"/>
      <c r="H22" s="360"/>
      <c r="I22" s="360"/>
      <c r="J22" s="360"/>
      <c r="K22" s="360"/>
      <c r="L22" s="360"/>
      <c r="M22" s="360"/>
      <c r="N22" s="360"/>
      <c r="O22" s="417"/>
    </row>
    <row r="23" spans="2:15" s="109" customFormat="1" ht="24.75" customHeight="1" x14ac:dyDescent="0.3">
      <c r="B23" s="325"/>
      <c r="C23" s="287" t="s">
        <v>82</v>
      </c>
      <c r="D23" s="288"/>
      <c r="E23" s="288"/>
      <c r="F23" s="288"/>
      <c r="G23" s="288"/>
      <c r="H23" s="288"/>
      <c r="I23" s="288"/>
      <c r="J23" s="288"/>
      <c r="K23" s="289"/>
      <c r="L23" s="377"/>
      <c r="M23" s="378"/>
      <c r="N23" s="290"/>
      <c r="O23" s="291"/>
    </row>
    <row r="24" spans="2:15" s="109" customFormat="1" ht="15" customHeight="1" x14ac:dyDescent="0.3">
      <c r="B24" s="325"/>
      <c r="C24" s="287" t="s">
        <v>83</v>
      </c>
      <c r="D24" s="288"/>
      <c r="E24" s="288"/>
      <c r="F24" s="288"/>
      <c r="G24" s="288"/>
      <c r="H24" s="288"/>
      <c r="I24" s="288"/>
      <c r="J24" s="288"/>
      <c r="K24" s="289"/>
      <c r="L24" s="411"/>
      <c r="M24" s="412"/>
      <c r="N24" s="292"/>
      <c r="O24" s="293"/>
    </row>
    <row r="25" spans="2:15" s="109" customFormat="1" ht="14.4" customHeight="1" x14ac:dyDescent="0.3">
      <c r="B25" s="325"/>
      <c r="C25" s="302" t="s">
        <v>150</v>
      </c>
      <c r="D25" s="303"/>
      <c r="E25" s="303"/>
      <c r="F25" s="303"/>
      <c r="G25" s="303"/>
      <c r="H25" s="303"/>
      <c r="I25" s="303"/>
      <c r="J25" s="303"/>
      <c r="K25" s="304"/>
      <c r="L25" s="413"/>
      <c r="M25" s="414"/>
      <c r="N25" s="292"/>
      <c r="O25" s="293"/>
    </row>
    <row r="26" spans="2:15" s="109" customFormat="1" ht="35.1" customHeight="1" thickBot="1" x14ac:dyDescent="0.35">
      <c r="B26" s="326"/>
      <c r="C26" s="408"/>
      <c r="D26" s="409"/>
      <c r="E26" s="409"/>
      <c r="F26" s="409"/>
      <c r="G26" s="409"/>
      <c r="H26" s="409"/>
      <c r="I26" s="409"/>
      <c r="J26" s="409"/>
      <c r="K26" s="410"/>
      <c r="L26" s="415"/>
      <c r="M26" s="416"/>
      <c r="N26" s="294"/>
      <c r="O26" s="295"/>
    </row>
    <row r="27" spans="2:15" s="109" customFormat="1" ht="14.25" customHeight="1" x14ac:dyDescent="0.3">
      <c r="B27" s="324">
        <v>3</v>
      </c>
      <c r="C27" s="327" t="s">
        <v>15</v>
      </c>
      <c r="D27" s="327"/>
      <c r="E27" s="327"/>
      <c r="F27" s="327"/>
      <c r="G27" s="327"/>
      <c r="H27" s="327"/>
      <c r="I27" s="327"/>
      <c r="J27" s="327"/>
      <c r="K27" s="327"/>
      <c r="L27" s="327"/>
      <c r="M27" s="327"/>
      <c r="N27" s="327"/>
      <c r="O27" s="328"/>
    </row>
    <row r="28" spans="2:15" s="109" customFormat="1" ht="15" customHeight="1" x14ac:dyDescent="0.3">
      <c r="B28" s="325"/>
      <c r="C28" s="287" t="s">
        <v>84</v>
      </c>
      <c r="D28" s="288"/>
      <c r="E28" s="288"/>
      <c r="F28" s="288"/>
      <c r="G28" s="288"/>
      <c r="H28" s="288"/>
      <c r="I28" s="288"/>
      <c r="J28" s="288"/>
      <c r="K28" s="289"/>
      <c r="L28" s="377"/>
      <c r="M28" s="378"/>
      <c r="N28" s="290"/>
      <c r="O28" s="291"/>
    </row>
    <row r="29" spans="2:15" s="109" customFormat="1" ht="15" customHeight="1" x14ac:dyDescent="0.3">
      <c r="B29" s="325"/>
      <c r="C29" s="287" t="s">
        <v>85</v>
      </c>
      <c r="D29" s="288"/>
      <c r="E29" s="288"/>
      <c r="F29" s="288"/>
      <c r="G29" s="288"/>
      <c r="H29" s="288"/>
      <c r="I29" s="288"/>
      <c r="J29" s="288"/>
      <c r="K29" s="289"/>
      <c r="L29" s="377"/>
      <c r="M29" s="378"/>
      <c r="N29" s="292"/>
      <c r="O29" s="293"/>
    </row>
    <row r="30" spans="2:15" s="109" customFormat="1" ht="15" customHeight="1" thickBot="1" x14ac:dyDescent="0.35">
      <c r="B30" s="326"/>
      <c r="C30" s="345" t="s">
        <v>86</v>
      </c>
      <c r="D30" s="346"/>
      <c r="E30" s="346"/>
      <c r="F30" s="346"/>
      <c r="G30" s="346"/>
      <c r="H30" s="346"/>
      <c r="I30" s="346"/>
      <c r="J30" s="346"/>
      <c r="K30" s="347"/>
      <c r="L30" s="423"/>
      <c r="M30" s="424"/>
      <c r="N30" s="294"/>
      <c r="O30" s="295"/>
    </row>
    <row r="31" spans="2:15" s="109" customFormat="1" ht="13.8" x14ac:dyDescent="0.3">
      <c r="B31" s="324">
        <v>4</v>
      </c>
      <c r="C31" s="327" t="s">
        <v>53</v>
      </c>
      <c r="D31" s="327"/>
      <c r="E31" s="327"/>
      <c r="F31" s="327"/>
      <c r="G31" s="327"/>
      <c r="H31" s="327"/>
      <c r="I31" s="327"/>
      <c r="J31" s="327"/>
      <c r="K31" s="327"/>
      <c r="L31" s="380"/>
      <c r="M31" s="380"/>
      <c r="N31" s="380"/>
      <c r="O31" s="381"/>
    </row>
    <row r="32" spans="2:15" s="109" customFormat="1" ht="82.5" customHeight="1" thickBot="1" x14ac:dyDescent="0.35">
      <c r="B32" s="379"/>
      <c r="C32" s="363"/>
      <c r="D32" s="364"/>
      <c r="E32" s="364"/>
      <c r="F32" s="364"/>
      <c r="G32" s="364"/>
      <c r="H32" s="364"/>
      <c r="I32" s="364"/>
      <c r="J32" s="364"/>
      <c r="K32" s="364"/>
      <c r="L32" s="364"/>
      <c r="M32" s="365"/>
      <c r="N32" s="382"/>
      <c r="O32" s="383"/>
    </row>
    <row r="33" spans="2:15" s="109" customFormat="1" ht="3" customHeight="1" thickBot="1" x14ac:dyDescent="0.35">
      <c r="B33" s="97"/>
      <c r="C33" s="98"/>
      <c r="D33" s="98"/>
      <c r="E33" s="98"/>
      <c r="F33" s="98"/>
      <c r="G33" s="98"/>
      <c r="H33" s="98"/>
      <c r="I33" s="98"/>
      <c r="J33" s="98"/>
      <c r="K33" s="98"/>
      <c r="L33" s="98"/>
      <c r="M33" s="98"/>
      <c r="N33" s="98"/>
      <c r="O33" s="99"/>
    </row>
    <row r="34" spans="2:15" s="109" customFormat="1" ht="13.5" customHeight="1" thickBot="1" x14ac:dyDescent="0.35">
      <c r="B34" s="279" t="s">
        <v>166</v>
      </c>
      <c r="C34" s="280"/>
      <c r="D34" s="280"/>
      <c r="E34" s="280"/>
      <c r="F34" s="280"/>
      <c r="G34" s="280"/>
      <c r="H34" s="280"/>
      <c r="I34" s="280"/>
      <c r="J34" s="280"/>
      <c r="K34" s="280"/>
      <c r="L34" s="280"/>
      <c r="M34" s="280"/>
      <c r="N34" s="280"/>
      <c r="O34" s="281"/>
    </row>
    <row r="35" spans="2:15" s="109" customFormat="1" ht="15" customHeight="1" x14ac:dyDescent="0.3">
      <c r="B35" s="355" t="s">
        <v>169</v>
      </c>
      <c r="C35" s="356"/>
      <c r="D35" s="356"/>
      <c r="E35" s="356"/>
      <c r="F35" s="356"/>
      <c r="G35" s="356"/>
      <c r="H35" s="356"/>
      <c r="I35" s="356"/>
      <c r="J35" s="356"/>
      <c r="K35" s="356"/>
      <c r="L35" s="356"/>
      <c r="M35" s="356"/>
      <c r="N35" s="356"/>
      <c r="O35" s="357"/>
    </row>
    <row r="36" spans="2:15" s="109" customFormat="1" ht="15" customHeight="1" x14ac:dyDescent="0.3">
      <c r="B36" s="100"/>
      <c r="C36" s="101"/>
      <c r="D36" s="101"/>
      <c r="E36" s="101"/>
      <c r="F36" s="101"/>
      <c r="G36" s="101"/>
      <c r="H36" s="101"/>
      <c r="I36" s="101"/>
      <c r="J36" s="101"/>
      <c r="K36" s="101"/>
      <c r="L36" s="90"/>
      <c r="M36" s="90"/>
      <c r="N36" s="90"/>
      <c r="O36" s="102"/>
    </row>
    <row r="37" spans="2:15" s="109" customFormat="1" ht="15" customHeight="1" x14ac:dyDescent="0.3">
      <c r="B37" s="100"/>
      <c r="C37" s="101"/>
      <c r="D37" s="101"/>
      <c r="E37" s="101"/>
      <c r="F37" s="112"/>
      <c r="G37" s="112"/>
      <c r="H37" s="112"/>
      <c r="I37" s="112"/>
      <c r="J37" s="112"/>
      <c r="K37" s="112"/>
      <c r="L37" s="90"/>
      <c r="M37" s="90"/>
      <c r="N37" s="90"/>
      <c r="O37" s="102"/>
    </row>
    <row r="38" spans="2:15" s="109" customFormat="1" ht="15" customHeight="1" thickBot="1" x14ac:dyDescent="0.35">
      <c r="B38" s="103"/>
      <c r="C38" s="104"/>
      <c r="D38" s="104"/>
      <c r="E38" s="104"/>
      <c r="F38" s="358" t="s">
        <v>54</v>
      </c>
      <c r="G38" s="358"/>
      <c r="H38" s="358"/>
      <c r="I38" s="358"/>
      <c r="J38" s="358"/>
      <c r="K38" s="358"/>
      <c r="L38" s="104"/>
      <c r="M38" s="104"/>
      <c r="N38" s="104"/>
      <c r="O38" s="105"/>
    </row>
    <row r="39" spans="2:15" s="109" customFormat="1" ht="13.8" x14ac:dyDescent="0.3"/>
    <row r="40" spans="2:15" ht="13.8" x14ac:dyDescent="0.3"/>
    <row r="41" spans="2:15" ht="13.8" x14ac:dyDescent="0.3"/>
    <row r="42" spans="2:15" ht="13.8" x14ac:dyDescent="0.3"/>
    <row r="43" spans="2:15" ht="13.8" x14ac:dyDescent="0.3"/>
    <row r="44" spans="2:15" ht="13.8" x14ac:dyDescent="0.3"/>
    <row r="45" spans="2:15" ht="13.8" x14ac:dyDescent="0.3"/>
    <row r="46" spans="2:15" ht="13.8" x14ac:dyDescent="0.3"/>
    <row r="47" spans="2:15" ht="13.8" x14ac:dyDescent="0.3"/>
    <row r="48" spans="2:15" ht="13.8" x14ac:dyDescent="0.3"/>
    <row r="49" ht="13.8" x14ac:dyDescent="0.3"/>
    <row r="50" ht="13.8" x14ac:dyDescent="0.3"/>
    <row r="51" ht="13.8" x14ac:dyDescent="0.3"/>
    <row r="52" ht="13.8" x14ac:dyDescent="0.3"/>
    <row r="53" ht="13.8" hidden="1" x14ac:dyDescent="0.3"/>
    <row r="54" ht="13.8" hidden="1" x14ac:dyDescent="0.3"/>
    <row r="55" ht="13.8" hidden="1" x14ac:dyDescent="0.3"/>
    <row r="56" ht="13.8" hidden="1" x14ac:dyDescent="0.3"/>
    <row r="57" ht="13.8" hidden="1" x14ac:dyDescent="0.3"/>
  </sheetData>
  <sheetProtection algorithmName="SHA-512" hashValue="oGZHe0lBZZgjxkHrWsJNtYBz89A7UnoP4w6Gs7PHpGNSbvWKRci9dEDwhV4Vi9MJLE5BvsPrR0dYOBZ4iTvrvg==" saltValue="kC2GQsXPQK8yiESZgliS0g==" spinCount="100000" sheet="1" objects="1" scenarios="1"/>
  <mergeCells count="58">
    <mergeCell ref="B35:O35"/>
    <mergeCell ref="F38:K38"/>
    <mergeCell ref="C18:K18"/>
    <mergeCell ref="L18:M18"/>
    <mergeCell ref="B22:B26"/>
    <mergeCell ref="C24:K24"/>
    <mergeCell ref="C26:K26"/>
    <mergeCell ref="L24:M26"/>
    <mergeCell ref="C23:K23"/>
    <mergeCell ref="L23:M23"/>
    <mergeCell ref="C22:O22"/>
    <mergeCell ref="B13:B21"/>
    <mergeCell ref="C13:O13"/>
    <mergeCell ref="C30:K30"/>
    <mergeCell ref="L30:M30"/>
    <mergeCell ref="C21:K21"/>
    <mergeCell ref="B2:O3"/>
    <mergeCell ref="B4:D5"/>
    <mergeCell ref="E4:H5"/>
    <mergeCell ref="I4:K4"/>
    <mergeCell ref="C20:K20"/>
    <mergeCell ref="L20:M20"/>
    <mergeCell ref="C19:K19"/>
    <mergeCell ref="L19:M19"/>
    <mergeCell ref="C17:K17"/>
    <mergeCell ref="L17:M17"/>
    <mergeCell ref="L4:O4"/>
    <mergeCell ref="B11:O11"/>
    <mergeCell ref="C12:M12"/>
    <mergeCell ref="N12:O12"/>
    <mergeCell ref="C14:K14"/>
    <mergeCell ref="L14:M14"/>
    <mergeCell ref="L21:M21"/>
    <mergeCell ref="C16:K16"/>
    <mergeCell ref="L16:M16"/>
    <mergeCell ref="C15:K15"/>
    <mergeCell ref="L15:M15"/>
    <mergeCell ref="B31:B32"/>
    <mergeCell ref="C31:O31"/>
    <mergeCell ref="C32:M32"/>
    <mergeCell ref="N32:O32"/>
    <mergeCell ref="B34:O34"/>
    <mergeCell ref="C25:K25"/>
    <mergeCell ref="N14:O21"/>
    <mergeCell ref="N23:O26"/>
    <mergeCell ref="N28:O30"/>
    <mergeCell ref="I5:K5"/>
    <mergeCell ref="L5:O5"/>
    <mergeCell ref="B6:D9"/>
    <mergeCell ref="E6:H9"/>
    <mergeCell ref="I6:K9"/>
    <mergeCell ref="L6:O9"/>
    <mergeCell ref="B27:B30"/>
    <mergeCell ref="C27:O27"/>
    <mergeCell ref="C28:K28"/>
    <mergeCell ref="L28:M28"/>
    <mergeCell ref="C29:K29"/>
    <mergeCell ref="L29:M29"/>
  </mergeCells>
  <dataValidations count="7">
    <dataValidation type="list" allowBlank="1" showInputMessage="1" showErrorMessage="1" sqref="L18:M21 L23:M26 L28:M28" xr:uid="{00000000-0002-0000-0400-000000000000}">
      <formula1>"Ja, Nein"</formula1>
    </dataValidation>
    <dataValidation type="list" allowBlank="1" showInputMessage="1" showErrorMessage="1" sqref="N14 N32 N23 N28" xr:uid="{00000000-0002-0000-0400-000001000000}">
      <formula1>"ü"</formula1>
    </dataValidation>
    <dataValidation type="list" allowBlank="1" showInputMessage="1" showErrorMessage="1" sqref="L14:M14" xr:uid="{00000000-0002-0000-0400-000002000000}">
      <formula1>"Angemietet, Eigentum"</formula1>
    </dataValidation>
    <dataValidation type="list" allowBlank="1" showInputMessage="1" showErrorMessage="1" sqref="L17:M17" xr:uid="{00000000-0002-0000-0400-000003000000}">
      <formula1>"Ja, Nein, nicht notwendig (Anbindung an Bestand)"</formula1>
    </dataValidation>
    <dataValidation type="list" allowBlank="1" showInputMessage="1" showErrorMessage="1" sqref="L15:M15" xr:uid="{00000000-0002-0000-0400-000004000000}">
      <formula1>"weniger als 3 Jahre, mehr als 3 Jahre"</formula1>
    </dataValidation>
    <dataValidation type="list" allowBlank="1" showInputMessage="1" showErrorMessage="1" sqref="L16:M16" xr:uid="{00000000-0002-0000-0400-000005000000}">
      <formula1>"Ja, Nein, In Bearbeitung"</formula1>
    </dataValidation>
    <dataValidation type="list" allowBlank="1" showInputMessage="1" showErrorMessage="1" sqref="L29:M29" xr:uid="{00000000-0002-0000-0400-000006000000}">
      <formula1>"Ja, Nein, In Prüfung"</formula1>
    </dataValidation>
  </dataValidations>
  <printOptions horizontalCentered="1"/>
  <pageMargins left="0.19685039370078741" right="0.19685039370078741" top="0.39370078740157483" bottom="0.39370078740157483" header="0.31496062992125984" footer="0.31496062992125984"/>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P72"/>
  <sheetViews>
    <sheetView zoomScale="115" zoomScaleNormal="115" zoomScaleSheetLayoutView="145" workbookViewId="0"/>
  </sheetViews>
  <sheetFormatPr baseColWidth="10" defaultColWidth="0" defaultRowHeight="13.8" zeroHeight="1" x14ac:dyDescent="0.3"/>
  <cols>
    <col min="1" max="1" width="1.6640625" style="90" customWidth="1"/>
    <col min="2" max="15" width="7.33203125" style="90" customWidth="1"/>
    <col min="16" max="16" width="1.6640625" style="90" customWidth="1"/>
    <col min="17" max="16384" width="11.44140625" style="90" hidden="1"/>
  </cols>
  <sheetData>
    <row r="1" spans="1:16" ht="9.9" customHeight="1" thickBot="1" x14ac:dyDescent="0.35">
      <c r="A1" s="88"/>
      <c r="B1" s="89"/>
      <c r="C1" s="89"/>
      <c r="D1" s="89"/>
      <c r="E1" s="89"/>
      <c r="F1" s="89"/>
      <c r="G1" s="89"/>
      <c r="H1" s="89"/>
      <c r="I1" s="89"/>
      <c r="J1" s="89"/>
      <c r="K1" s="89"/>
      <c r="L1" s="89"/>
      <c r="M1" s="89"/>
      <c r="N1" s="89"/>
      <c r="O1" s="89"/>
      <c r="P1" s="89"/>
    </row>
    <row r="2" spans="1:16" s="92" customFormat="1" ht="15" customHeight="1" x14ac:dyDescent="0.3">
      <c r="A2" s="91"/>
      <c r="B2" s="170" t="s">
        <v>194</v>
      </c>
      <c r="C2" s="171"/>
      <c r="D2" s="171"/>
      <c r="E2" s="171"/>
      <c r="F2" s="171"/>
      <c r="G2" s="171"/>
      <c r="H2" s="171"/>
      <c r="I2" s="171"/>
      <c r="J2" s="171"/>
      <c r="K2" s="171"/>
      <c r="L2" s="171"/>
      <c r="M2" s="171"/>
      <c r="N2" s="171"/>
      <c r="O2" s="172"/>
    </row>
    <row r="3" spans="1:16" s="92" customFormat="1" ht="15.75" customHeight="1" thickBot="1" x14ac:dyDescent="0.35">
      <c r="A3" s="91"/>
      <c r="B3" s="308"/>
      <c r="C3" s="174"/>
      <c r="D3" s="174"/>
      <c r="E3" s="174"/>
      <c r="F3" s="174"/>
      <c r="G3" s="174"/>
      <c r="H3" s="174"/>
      <c r="I3" s="174"/>
      <c r="J3" s="174"/>
      <c r="K3" s="174"/>
      <c r="L3" s="174"/>
      <c r="M3" s="174"/>
      <c r="N3" s="174"/>
      <c r="O3" s="175"/>
    </row>
    <row r="4" spans="1:16" s="92" customFormat="1" ht="15" customHeight="1" x14ac:dyDescent="0.3">
      <c r="A4" s="91"/>
      <c r="B4" s="387" t="s">
        <v>41</v>
      </c>
      <c r="C4" s="388"/>
      <c r="D4" s="389"/>
      <c r="E4" s="393" t="str">
        <f>IF(Adresse_Standort="","",Adresse_Standort)</f>
        <v/>
      </c>
      <c r="F4" s="394"/>
      <c r="G4" s="394"/>
      <c r="H4" s="395"/>
      <c r="I4" s="309" t="s">
        <v>42</v>
      </c>
      <c r="J4" s="310"/>
      <c r="K4" s="310"/>
      <c r="L4" s="400" t="str">
        <f>IF(Firmierung="","",Firmierung)</f>
        <v/>
      </c>
      <c r="M4" s="401"/>
      <c r="N4" s="401"/>
      <c r="O4" s="402"/>
    </row>
    <row r="5" spans="1:16" s="92" customFormat="1" ht="15" customHeight="1" x14ac:dyDescent="0.3">
      <c r="A5" s="91"/>
      <c r="B5" s="390"/>
      <c r="C5" s="391"/>
      <c r="D5" s="392"/>
      <c r="E5" s="396"/>
      <c r="F5" s="397"/>
      <c r="G5" s="397"/>
      <c r="H5" s="398"/>
      <c r="I5" s="311" t="s">
        <v>43</v>
      </c>
      <c r="J5" s="312"/>
      <c r="K5" s="312"/>
      <c r="L5" s="374" t="str">
        <f>IF(Geschäftsbereich="","",Geschäftsbereich)</f>
        <v/>
      </c>
      <c r="M5" s="375"/>
      <c r="N5" s="375"/>
      <c r="O5" s="376"/>
    </row>
    <row r="6" spans="1:16" s="92" customFormat="1" ht="15" customHeight="1" x14ac:dyDescent="0.3">
      <c r="A6" s="91"/>
      <c r="B6" s="232" t="s">
        <v>44</v>
      </c>
      <c r="C6" s="236"/>
      <c r="D6" s="236"/>
      <c r="E6" s="269" t="s">
        <v>219</v>
      </c>
      <c r="F6" s="269"/>
      <c r="G6" s="269"/>
      <c r="H6" s="270"/>
      <c r="I6" s="232" t="s">
        <v>45</v>
      </c>
      <c r="J6" s="236"/>
      <c r="K6" s="236"/>
      <c r="L6" s="269" t="str">
        <f>IF(Ansprechpartner_Standort="","",Ansprechpartner_Standort)</f>
        <v/>
      </c>
      <c r="M6" s="269"/>
      <c r="N6" s="269"/>
      <c r="O6" s="270"/>
    </row>
    <row r="7" spans="1:16" s="92" customFormat="1" ht="15" customHeight="1" x14ac:dyDescent="0.3">
      <c r="A7" s="91"/>
      <c r="B7" s="232"/>
      <c r="C7" s="236"/>
      <c r="D7" s="236"/>
      <c r="E7" s="269"/>
      <c r="F7" s="269"/>
      <c r="G7" s="269"/>
      <c r="H7" s="270"/>
      <c r="I7" s="232"/>
      <c r="J7" s="236"/>
      <c r="K7" s="236"/>
      <c r="L7" s="269">
        <f>'1. Bedarfsermittlung'!L7</f>
        <v>0</v>
      </c>
      <c r="M7" s="269"/>
      <c r="N7" s="269"/>
      <c r="O7" s="270"/>
    </row>
    <row r="8" spans="1:16" s="92" customFormat="1" ht="15" customHeight="1" x14ac:dyDescent="0.3">
      <c r="A8" s="91"/>
      <c r="B8" s="232"/>
      <c r="C8" s="236"/>
      <c r="D8" s="236"/>
      <c r="E8" s="269"/>
      <c r="F8" s="269"/>
      <c r="G8" s="269"/>
      <c r="H8" s="270"/>
      <c r="I8" s="232"/>
      <c r="J8" s="236"/>
      <c r="K8" s="236"/>
      <c r="L8" s="269">
        <f>'1. Bedarfsermittlung'!L8</f>
        <v>0</v>
      </c>
      <c r="M8" s="269"/>
      <c r="N8" s="269"/>
      <c r="O8" s="270"/>
    </row>
    <row r="9" spans="1:16" s="92" customFormat="1" ht="15" customHeight="1" thickBot="1" x14ac:dyDescent="0.35">
      <c r="A9" s="91"/>
      <c r="B9" s="234"/>
      <c r="C9" s="260"/>
      <c r="D9" s="260"/>
      <c r="E9" s="271"/>
      <c r="F9" s="271"/>
      <c r="G9" s="271"/>
      <c r="H9" s="272"/>
      <c r="I9" s="234"/>
      <c r="J9" s="260"/>
      <c r="K9" s="260"/>
      <c r="L9" s="271">
        <f>'1. Bedarfsermittlung'!L9</f>
        <v>0</v>
      </c>
      <c r="M9" s="271"/>
      <c r="N9" s="271"/>
      <c r="O9" s="272"/>
    </row>
    <row r="10" spans="1:16" s="92" customFormat="1" ht="3" customHeight="1" thickBot="1" x14ac:dyDescent="0.35">
      <c r="A10" s="91"/>
      <c r="B10" s="93"/>
      <c r="C10" s="94"/>
      <c r="D10" s="94"/>
      <c r="E10" s="94"/>
      <c r="F10" s="94"/>
      <c r="G10" s="94"/>
      <c r="H10" s="94"/>
      <c r="I10" s="94"/>
      <c r="J10" s="94"/>
      <c r="K10" s="94"/>
      <c r="L10" s="94"/>
      <c r="M10" s="94"/>
      <c r="N10" s="94"/>
      <c r="O10" s="95"/>
    </row>
    <row r="11" spans="1:16" s="92" customFormat="1" ht="13.5" customHeight="1" thickBot="1" x14ac:dyDescent="0.35">
      <c r="A11" s="91"/>
      <c r="B11" s="279" t="s">
        <v>214</v>
      </c>
      <c r="C11" s="280"/>
      <c r="D11" s="280"/>
      <c r="E11" s="280"/>
      <c r="F11" s="280"/>
      <c r="G11" s="280"/>
      <c r="H11" s="280"/>
      <c r="I11" s="280"/>
      <c r="J11" s="280"/>
      <c r="K11" s="280"/>
      <c r="L11" s="280"/>
      <c r="M11" s="280"/>
      <c r="N11" s="280"/>
      <c r="O11" s="281"/>
    </row>
    <row r="12" spans="1:16" s="92" customFormat="1" ht="12" customHeight="1" thickBot="1" x14ac:dyDescent="0.35">
      <c r="A12" s="91"/>
      <c r="B12" s="96" t="s">
        <v>47</v>
      </c>
      <c r="C12" s="403" t="s">
        <v>48</v>
      </c>
      <c r="D12" s="404"/>
      <c r="E12" s="404"/>
      <c r="F12" s="404"/>
      <c r="G12" s="404"/>
      <c r="H12" s="404"/>
      <c r="I12" s="404"/>
      <c r="J12" s="404"/>
      <c r="K12" s="404"/>
      <c r="L12" s="404"/>
      <c r="M12" s="405"/>
      <c r="N12" s="406"/>
      <c r="O12" s="407"/>
    </row>
    <row r="13" spans="1:16" s="92" customFormat="1" ht="14.25" customHeight="1" x14ac:dyDescent="0.3">
      <c r="A13" s="91"/>
      <c r="B13" s="418">
        <v>1</v>
      </c>
      <c r="C13" s="421" t="s">
        <v>49</v>
      </c>
      <c r="D13" s="422"/>
      <c r="E13" s="422"/>
      <c r="F13" s="422"/>
      <c r="G13" s="422"/>
      <c r="H13" s="422"/>
      <c r="I13" s="422"/>
      <c r="J13" s="422"/>
      <c r="K13" s="422"/>
      <c r="L13" s="422"/>
      <c r="M13" s="422"/>
      <c r="N13" s="422"/>
      <c r="O13" s="438"/>
    </row>
    <row r="14" spans="1:16" s="92" customFormat="1" ht="15" customHeight="1" x14ac:dyDescent="0.3">
      <c r="A14" s="91"/>
      <c r="B14" s="419"/>
      <c r="C14" s="353" t="s">
        <v>55</v>
      </c>
      <c r="D14" s="353"/>
      <c r="E14" s="353"/>
      <c r="F14" s="353"/>
      <c r="G14" s="353"/>
      <c r="H14" s="353"/>
      <c r="I14" s="353"/>
      <c r="J14" s="353"/>
      <c r="K14" s="353"/>
      <c r="L14" s="440">
        <f>LadepunkteErrichtung</f>
        <v>0</v>
      </c>
      <c r="M14" s="440"/>
      <c r="N14" s="290"/>
      <c r="O14" s="291"/>
    </row>
    <row r="15" spans="1:16" s="92" customFormat="1" ht="15" customHeight="1" thickBot="1" x14ac:dyDescent="0.35">
      <c r="A15" s="91"/>
      <c r="B15" s="420"/>
      <c r="C15" s="354" t="s">
        <v>171</v>
      </c>
      <c r="D15" s="354"/>
      <c r="E15" s="354"/>
      <c r="F15" s="354"/>
      <c r="G15" s="354"/>
      <c r="H15" s="354"/>
      <c r="I15" s="354"/>
      <c r="J15" s="354"/>
      <c r="K15" s="354"/>
      <c r="L15" s="439"/>
      <c r="M15" s="439"/>
      <c r="N15" s="294"/>
      <c r="O15" s="295"/>
    </row>
    <row r="16" spans="1:16" s="92" customFormat="1" ht="14.25" customHeight="1" x14ac:dyDescent="0.3">
      <c r="A16" s="91"/>
      <c r="B16" s="325">
        <v>2</v>
      </c>
      <c r="C16" s="360" t="s">
        <v>56</v>
      </c>
      <c r="D16" s="360"/>
      <c r="E16" s="360"/>
      <c r="F16" s="360"/>
      <c r="G16" s="360"/>
      <c r="H16" s="360"/>
      <c r="I16" s="360"/>
      <c r="J16" s="360"/>
      <c r="K16" s="360"/>
      <c r="L16" s="360"/>
      <c r="M16" s="360"/>
      <c r="N16" s="360"/>
      <c r="O16" s="417"/>
    </row>
    <row r="17" spans="1:15" s="92" customFormat="1" ht="15" customHeight="1" x14ac:dyDescent="0.3">
      <c r="A17" s="91"/>
      <c r="B17" s="325"/>
      <c r="C17" s="287" t="s">
        <v>57</v>
      </c>
      <c r="D17" s="288"/>
      <c r="E17" s="288"/>
      <c r="F17" s="288"/>
      <c r="G17" s="288"/>
      <c r="H17" s="288"/>
      <c r="I17" s="288"/>
      <c r="J17" s="288"/>
      <c r="K17" s="289"/>
      <c r="L17" s="277"/>
      <c r="M17" s="278"/>
      <c r="N17" s="290"/>
      <c r="O17" s="291"/>
    </row>
    <row r="18" spans="1:15" s="92" customFormat="1" ht="15" customHeight="1" thickBot="1" x14ac:dyDescent="0.35">
      <c r="A18" s="91"/>
      <c r="B18" s="326"/>
      <c r="C18" s="345" t="s">
        <v>58</v>
      </c>
      <c r="D18" s="346"/>
      <c r="E18" s="346"/>
      <c r="F18" s="346"/>
      <c r="G18" s="346"/>
      <c r="H18" s="346"/>
      <c r="I18" s="346"/>
      <c r="J18" s="346"/>
      <c r="K18" s="347"/>
      <c r="L18" s="436"/>
      <c r="M18" s="437"/>
      <c r="N18" s="294"/>
      <c r="O18" s="295"/>
    </row>
    <row r="19" spans="1:15" s="92" customFormat="1" ht="14.25" customHeight="1" x14ac:dyDescent="0.3">
      <c r="A19" s="91"/>
      <c r="B19" s="324">
        <v>3</v>
      </c>
      <c r="C19" s="327" t="s">
        <v>59</v>
      </c>
      <c r="D19" s="327"/>
      <c r="E19" s="327"/>
      <c r="F19" s="327"/>
      <c r="G19" s="327"/>
      <c r="H19" s="327"/>
      <c r="I19" s="327"/>
      <c r="J19" s="327"/>
      <c r="K19" s="327"/>
      <c r="L19" s="327"/>
      <c r="M19" s="327"/>
      <c r="N19" s="327"/>
      <c r="O19" s="328"/>
    </row>
    <row r="20" spans="1:15" s="92" customFormat="1" ht="15" customHeight="1" x14ac:dyDescent="0.3">
      <c r="A20" s="91"/>
      <c r="B20" s="325"/>
      <c r="C20" s="287" t="s">
        <v>60</v>
      </c>
      <c r="D20" s="288"/>
      <c r="E20" s="288"/>
      <c r="F20" s="288"/>
      <c r="G20" s="288"/>
      <c r="H20" s="288"/>
      <c r="I20" s="288"/>
      <c r="J20" s="288"/>
      <c r="K20" s="289"/>
      <c r="L20" s="377"/>
      <c r="M20" s="378"/>
      <c r="N20" s="290"/>
      <c r="O20" s="291"/>
    </row>
    <row r="21" spans="1:15" s="92" customFormat="1" ht="15" customHeight="1" thickBot="1" x14ac:dyDescent="0.35">
      <c r="A21" s="91"/>
      <c r="B21" s="325"/>
      <c r="C21" s="287" t="s">
        <v>62</v>
      </c>
      <c r="D21" s="288"/>
      <c r="E21" s="288"/>
      <c r="F21" s="288"/>
      <c r="G21" s="288"/>
      <c r="H21" s="288"/>
      <c r="I21" s="288"/>
      <c r="J21" s="288"/>
      <c r="K21" s="289"/>
      <c r="L21" s="377"/>
      <c r="M21" s="378"/>
      <c r="N21" s="294"/>
      <c r="O21" s="295"/>
    </row>
    <row r="22" spans="1:15" s="92" customFormat="1" ht="14.25" customHeight="1" x14ac:dyDescent="0.3">
      <c r="A22" s="91"/>
      <c r="B22" s="324">
        <v>4</v>
      </c>
      <c r="C22" s="327" t="s">
        <v>63</v>
      </c>
      <c r="D22" s="327"/>
      <c r="E22" s="327"/>
      <c r="F22" s="327"/>
      <c r="G22" s="327"/>
      <c r="H22" s="327"/>
      <c r="I22" s="327"/>
      <c r="J22" s="327"/>
      <c r="K22" s="327"/>
      <c r="L22" s="327"/>
      <c r="M22" s="327"/>
      <c r="N22" s="327"/>
      <c r="O22" s="328"/>
    </row>
    <row r="23" spans="1:15" s="92" customFormat="1" ht="45.75" customHeight="1" x14ac:dyDescent="0.3">
      <c r="A23" s="91"/>
      <c r="B23" s="325"/>
      <c r="C23" s="287" t="s">
        <v>101</v>
      </c>
      <c r="D23" s="288"/>
      <c r="E23" s="288"/>
      <c r="F23" s="288"/>
      <c r="G23" s="288"/>
      <c r="H23" s="288"/>
      <c r="I23" s="288"/>
      <c r="J23" s="288"/>
      <c r="K23" s="289"/>
      <c r="L23" s="377"/>
      <c r="M23" s="378"/>
      <c r="N23" s="290"/>
      <c r="O23" s="291"/>
    </row>
    <row r="24" spans="1:15" s="92" customFormat="1" ht="43.95" customHeight="1" x14ac:dyDescent="0.3">
      <c r="A24" s="91"/>
      <c r="B24" s="325"/>
      <c r="C24" s="353" t="s">
        <v>178</v>
      </c>
      <c r="D24" s="353"/>
      <c r="E24" s="353"/>
      <c r="F24" s="353"/>
      <c r="G24" s="353"/>
      <c r="H24" s="353"/>
      <c r="I24" s="353"/>
      <c r="J24" s="353"/>
      <c r="K24" s="353"/>
      <c r="L24" s="399"/>
      <c r="M24" s="399"/>
      <c r="N24" s="292"/>
      <c r="O24" s="293"/>
    </row>
    <row r="25" spans="1:15" s="92" customFormat="1" ht="21" customHeight="1" thickBot="1" x14ac:dyDescent="0.35">
      <c r="A25" s="91"/>
      <c r="B25" s="326"/>
      <c r="C25" s="319" t="s">
        <v>100</v>
      </c>
      <c r="D25" s="320"/>
      <c r="E25" s="320"/>
      <c r="F25" s="320"/>
      <c r="G25" s="320"/>
      <c r="H25" s="320"/>
      <c r="I25" s="320"/>
      <c r="J25" s="320"/>
      <c r="K25" s="321"/>
      <c r="L25" s="434"/>
      <c r="M25" s="435"/>
      <c r="N25" s="294"/>
      <c r="O25" s="295"/>
    </row>
    <row r="26" spans="1:15" s="92" customFormat="1" ht="14.25" customHeight="1" x14ac:dyDescent="0.3">
      <c r="A26" s="91"/>
      <c r="B26" s="324">
        <v>5</v>
      </c>
      <c r="C26" s="327" t="s">
        <v>65</v>
      </c>
      <c r="D26" s="327"/>
      <c r="E26" s="327"/>
      <c r="F26" s="327"/>
      <c r="G26" s="327"/>
      <c r="H26" s="327"/>
      <c r="I26" s="327"/>
      <c r="J26" s="327"/>
      <c r="K26" s="327"/>
      <c r="L26" s="327"/>
      <c r="M26" s="327"/>
      <c r="N26" s="327"/>
      <c r="O26" s="328"/>
    </row>
    <row r="27" spans="1:15" s="92" customFormat="1" ht="21.6" customHeight="1" x14ac:dyDescent="0.3">
      <c r="A27" s="91"/>
      <c r="B27" s="325"/>
      <c r="C27" s="287" t="s">
        <v>157</v>
      </c>
      <c r="D27" s="288"/>
      <c r="E27" s="288"/>
      <c r="F27" s="288"/>
      <c r="G27" s="288"/>
      <c r="H27" s="288"/>
      <c r="I27" s="288"/>
      <c r="J27" s="288"/>
      <c r="K27" s="289"/>
      <c r="L27" s="377"/>
      <c r="M27" s="378"/>
      <c r="N27" s="290"/>
      <c r="O27" s="291"/>
    </row>
    <row r="28" spans="1:15" s="92" customFormat="1" ht="23.4" customHeight="1" thickBot="1" x14ac:dyDescent="0.35">
      <c r="A28" s="91"/>
      <c r="B28" s="326"/>
      <c r="C28" s="287" t="s">
        <v>66</v>
      </c>
      <c r="D28" s="288"/>
      <c r="E28" s="288"/>
      <c r="F28" s="288"/>
      <c r="G28" s="288"/>
      <c r="H28" s="288"/>
      <c r="I28" s="288"/>
      <c r="J28" s="288"/>
      <c r="K28" s="289"/>
      <c r="L28" s="377"/>
      <c r="M28" s="378"/>
      <c r="N28" s="294"/>
      <c r="O28" s="295"/>
    </row>
    <row r="29" spans="1:15" s="92" customFormat="1" ht="14.25" customHeight="1" x14ac:dyDescent="0.3">
      <c r="A29" s="91"/>
      <c r="B29" s="324">
        <v>6</v>
      </c>
      <c r="C29" s="327" t="s">
        <v>67</v>
      </c>
      <c r="D29" s="327"/>
      <c r="E29" s="327"/>
      <c r="F29" s="327"/>
      <c r="G29" s="327"/>
      <c r="H29" s="327"/>
      <c r="I29" s="327"/>
      <c r="J29" s="327"/>
      <c r="K29" s="327"/>
      <c r="L29" s="327"/>
      <c r="M29" s="327"/>
      <c r="N29" s="327"/>
      <c r="O29" s="328"/>
    </row>
    <row r="30" spans="1:15" s="92" customFormat="1" ht="14.25" customHeight="1" x14ac:dyDescent="0.3">
      <c r="A30" s="91"/>
      <c r="B30" s="325"/>
      <c r="C30" s="287" t="s">
        <v>68</v>
      </c>
      <c r="D30" s="288"/>
      <c r="E30" s="288"/>
      <c r="F30" s="288"/>
      <c r="G30" s="288"/>
      <c r="H30" s="288"/>
      <c r="I30" s="288"/>
      <c r="J30" s="288"/>
      <c r="K30" s="289"/>
      <c r="L30" s="425"/>
      <c r="M30" s="426"/>
      <c r="N30" s="290"/>
      <c r="O30" s="291"/>
    </row>
    <row r="31" spans="1:15" s="92" customFormat="1" ht="14.4" customHeight="1" x14ac:dyDescent="0.3">
      <c r="A31" s="91"/>
      <c r="B31" s="325"/>
      <c r="C31" s="302" t="s">
        <v>69</v>
      </c>
      <c r="D31" s="303"/>
      <c r="E31" s="303"/>
      <c r="F31" s="303"/>
      <c r="G31" s="303"/>
      <c r="H31" s="303"/>
      <c r="I31" s="303"/>
      <c r="J31" s="303"/>
      <c r="K31" s="304"/>
      <c r="L31" s="427"/>
      <c r="M31" s="428"/>
      <c r="N31" s="292"/>
      <c r="O31" s="293"/>
    </row>
    <row r="32" spans="1:15" s="92" customFormat="1" ht="25.2" customHeight="1" x14ac:dyDescent="0.3">
      <c r="A32" s="91"/>
      <c r="B32" s="325"/>
      <c r="C32" s="348"/>
      <c r="D32" s="349"/>
      <c r="E32" s="349"/>
      <c r="F32" s="349"/>
      <c r="G32" s="349"/>
      <c r="H32" s="349"/>
      <c r="I32" s="349"/>
      <c r="J32" s="349"/>
      <c r="K32" s="350"/>
      <c r="L32" s="429"/>
      <c r="M32" s="430"/>
      <c r="N32" s="292"/>
      <c r="O32" s="293"/>
    </row>
    <row r="33" spans="1:15" s="92" customFormat="1" ht="13.95" customHeight="1" x14ac:dyDescent="0.3">
      <c r="A33" s="91"/>
      <c r="B33" s="325"/>
      <c r="C33" s="431" t="s">
        <v>70</v>
      </c>
      <c r="D33" s="432"/>
      <c r="E33" s="432"/>
      <c r="F33" s="432"/>
      <c r="G33" s="432"/>
      <c r="H33" s="432"/>
      <c r="I33" s="432"/>
      <c r="J33" s="432"/>
      <c r="K33" s="433"/>
      <c r="L33" s="425"/>
      <c r="M33" s="426"/>
      <c r="N33" s="292"/>
      <c r="O33" s="293"/>
    </row>
    <row r="34" spans="1:15" s="92" customFormat="1" ht="14.4" customHeight="1" x14ac:dyDescent="0.3">
      <c r="A34" s="91"/>
      <c r="B34" s="325"/>
      <c r="C34" s="302" t="s">
        <v>69</v>
      </c>
      <c r="D34" s="303"/>
      <c r="E34" s="303"/>
      <c r="F34" s="303"/>
      <c r="G34" s="303"/>
      <c r="H34" s="303"/>
      <c r="I34" s="303"/>
      <c r="J34" s="303"/>
      <c r="K34" s="304"/>
      <c r="L34" s="427"/>
      <c r="M34" s="428"/>
      <c r="N34" s="292"/>
      <c r="O34" s="293"/>
    </row>
    <row r="35" spans="1:15" s="92" customFormat="1" ht="25.2" customHeight="1" x14ac:dyDescent="0.3">
      <c r="A35" s="91"/>
      <c r="B35" s="325"/>
      <c r="C35" s="348"/>
      <c r="D35" s="349"/>
      <c r="E35" s="349"/>
      <c r="F35" s="349"/>
      <c r="G35" s="349"/>
      <c r="H35" s="349"/>
      <c r="I35" s="349"/>
      <c r="J35" s="349"/>
      <c r="K35" s="350"/>
      <c r="L35" s="429"/>
      <c r="M35" s="430"/>
      <c r="N35" s="292"/>
      <c r="O35" s="293"/>
    </row>
    <row r="36" spans="1:15" s="92" customFormat="1" ht="14.25" customHeight="1" x14ac:dyDescent="0.3">
      <c r="A36" s="91"/>
      <c r="B36" s="325"/>
      <c r="C36" s="287" t="s">
        <v>71</v>
      </c>
      <c r="D36" s="288"/>
      <c r="E36" s="288"/>
      <c r="F36" s="288"/>
      <c r="G36" s="288"/>
      <c r="H36" s="288"/>
      <c r="I36" s="288"/>
      <c r="J36" s="288"/>
      <c r="K36" s="289"/>
      <c r="L36" s="425"/>
      <c r="M36" s="426"/>
      <c r="N36" s="292"/>
      <c r="O36" s="293"/>
    </row>
    <row r="37" spans="1:15" s="92" customFormat="1" ht="15" customHeight="1" x14ac:dyDescent="0.3">
      <c r="A37" s="91"/>
      <c r="B37" s="325"/>
      <c r="C37" s="302" t="s">
        <v>69</v>
      </c>
      <c r="D37" s="303"/>
      <c r="E37" s="303"/>
      <c r="F37" s="303"/>
      <c r="G37" s="303"/>
      <c r="H37" s="303"/>
      <c r="I37" s="303"/>
      <c r="J37" s="303"/>
      <c r="K37" s="304"/>
      <c r="L37" s="427"/>
      <c r="M37" s="428"/>
      <c r="N37" s="292"/>
      <c r="O37" s="293"/>
    </row>
    <row r="38" spans="1:15" s="92" customFormat="1" ht="25.2" customHeight="1" thickBot="1" x14ac:dyDescent="0.35">
      <c r="A38" s="91"/>
      <c r="B38" s="326"/>
      <c r="C38" s="348"/>
      <c r="D38" s="349"/>
      <c r="E38" s="349"/>
      <c r="F38" s="349"/>
      <c r="G38" s="349"/>
      <c r="H38" s="349"/>
      <c r="I38" s="349"/>
      <c r="J38" s="349"/>
      <c r="K38" s="350"/>
      <c r="L38" s="434"/>
      <c r="M38" s="435"/>
      <c r="N38" s="294"/>
      <c r="O38" s="295"/>
    </row>
    <row r="39" spans="1:15" s="92" customFormat="1" x14ac:dyDescent="0.3">
      <c r="A39" s="91"/>
      <c r="B39" s="324">
        <v>7</v>
      </c>
      <c r="C39" s="327" t="s">
        <v>53</v>
      </c>
      <c r="D39" s="327"/>
      <c r="E39" s="327"/>
      <c r="F39" s="327"/>
      <c r="G39" s="327"/>
      <c r="H39" s="327"/>
      <c r="I39" s="327"/>
      <c r="J39" s="327"/>
      <c r="K39" s="327"/>
      <c r="L39" s="380"/>
      <c r="M39" s="380"/>
      <c r="N39" s="380"/>
      <c r="O39" s="381"/>
    </row>
    <row r="40" spans="1:15" s="92" customFormat="1" ht="82.5" customHeight="1" thickBot="1" x14ac:dyDescent="0.35">
      <c r="A40" s="91"/>
      <c r="B40" s="379"/>
      <c r="C40" s="363"/>
      <c r="D40" s="364"/>
      <c r="E40" s="364"/>
      <c r="F40" s="364"/>
      <c r="G40" s="364"/>
      <c r="H40" s="364"/>
      <c r="I40" s="364"/>
      <c r="J40" s="364"/>
      <c r="K40" s="364"/>
      <c r="L40" s="364"/>
      <c r="M40" s="365"/>
      <c r="N40" s="382"/>
      <c r="O40" s="383"/>
    </row>
    <row r="41" spans="1:15" s="92" customFormat="1" ht="3" customHeight="1" thickBot="1" x14ac:dyDescent="0.35">
      <c r="A41" s="91"/>
      <c r="B41" s="97"/>
      <c r="C41" s="98"/>
      <c r="D41" s="98"/>
      <c r="E41" s="98"/>
      <c r="F41" s="98"/>
      <c r="G41" s="98"/>
      <c r="H41" s="98"/>
      <c r="I41" s="98"/>
      <c r="J41" s="98"/>
      <c r="K41" s="98"/>
      <c r="L41" s="98"/>
      <c r="M41" s="98"/>
      <c r="N41" s="98"/>
      <c r="O41" s="99"/>
    </row>
    <row r="42" spans="1:15" s="92" customFormat="1" ht="13.5" customHeight="1" thickBot="1" x14ac:dyDescent="0.35">
      <c r="A42" s="91"/>
      <c r="B42" s="279" t="s">
        <v>166</v>
      </c>
      <c r="C42" s="280"/>
      <c r="D42" s="280"/>
      <c r="E42" s="280"/>
      <c r="F42" s="280"/>
      <c r="G42" s="280"/>
      <c r="H42" s="280"/>
      <c r="I42" s="280"/>
      <c r="J42" s="280"/>
      <c r="K42" s="280"/>
      <c r="L42" s="280"/>
      <c r="M42" s="280"/>
      <c r="N42" s="280"/>
      <c r="O42" s="281"/>
    </row>
    <row r="43" spans="1:15" s="92" customFormat="1" ht="15" customHeight="1" x14ac:dyDescent="0.3">
      <c r="A43" s="91"/>
      <c r="B43" s="355" t="s">
        <v>195</v>
      </c>
      <c r="C43" s="356"/>
      <c r="D43" s="356"/>
      <c r="E43" s="356"/>
      <c r="F43" s="356"/>
      <c r="G43" s="356"/>
      <c r="H43" s="356"/>
      <c r="I43" s="356"/>
      <c r="J43" s="356"/>
      <c r="K43" s="356"/>
      <c r="L43" s="356"/>
      <c r="M43" s="356"/>
      <c r="N43" s="356"/>
      <c r="O43" s="357"/>
    </row>
    <row r="44" spans="1:15" s="92" customFormat="1" ht="15" customHeight="1" x14ac:dyDescent="0.3">
      <c r="A44" s="91"/>
      <c r="B44" s="100"/>
      <c r="C44" s="101"/>
      <c r="D44" s="101"/>
      <c r="E44" s="101"/>
      <c r="F44" s="101"/>
      <c r="G44" s="101"/>
      <c r="H44" s="101"/>
      <c r="I44" s="101"/>
      <c r="J44" s="101"/>
      <c r="K44" s="101"/>
      <c r="L44" s="90"/>
      <c r="M44" s="90"/>
      <c r="N44" s="90"/>
      <c r="O44" s="102"/>
    </row>
    <row r="45" spans="1:15" s="92" customFormat="1" ht="15" customHeight="1" x14ac:dyDescent="0.3">
      <c r="A45" s="91"/>
      <c r="B45" s="100"/>
      <c r="C45" s="101"/>
      <c r="D45" s="101"/>
      <c r="E45" s="101"/>
      <c r="F45" s="112"/>
      <c r="G45" s="112"/>
      <c r="H45" s="112"/>
      <c r="I45" s="112"/>
      <c r="J45" s="112"/>
      <c r="K45" s="112"/>
      <c r="L45" s="90"/>
      <c r="M45" s="90"/>
      <c r="N45" s="90"/>
      <c r="O45" s="102"/>
    </row>
    <row r="46" spans="1:15" s="92" customFormat="1" ht="15" customHeight="1" thickBot="1" x14ac:dyDescent="0.35">
      <c r="A46" s="91"/>
      <c r="B46" s="103"/>
      <c r="C46" s="104"/>
      <c r="D46" s="104"/>
      <c r="E46" s="104"/>
      <c r="F46" s="358" t="s">
        <v>54</v>
      </c>
      <c r="G46" s="358"/>
      <c r="H46" s="358"/>
      <c r="I46" s="358"/>
      <c r="J46" s="358"/>
      <c r="K46" s="358"/>
      <c r="L46" s="104"/>
      <c r="M46" s="104"/>
      <c r="N46" s="104"/>
      <c r="O46" s="105"/>
    </row>
    <row r="47" spans="1:15" s="92" customFormat="1" x14ac:dyDescent="0.3">
      <c r="A47" s="91"/>
    </row>
    <row r="48" spans="1:15" x14ac:dyDescent="0.3"/>
    <row r="49" x14ac:dyDescent="0.3"/>
    <row r="50" x14ac:dyDescent="0.3"/>
    <row r="51" x14ac:dyDescent="0.3"/>
    <row r="52" x14ac:dyDescent="0.3"/>
    <row r="71" x14ac:dyDescent="0.3"/>
    <row r="72" x14ac:dyDescent="0.3"/>
  </sheetData>
  <sheetProtection password="C48A" sheet="1" objects="1" scenarios="1"/>
  <mergeCells count="73">
    <mergeCell ref="B43:O43"/>
    <mergeCell ref="F46:K46"/>
    <mergeCell ref="L14:M14"/>
    <mergeCell ref="C14:K14"/>
    <mergeCell ref="B42:O42"/>
    <mergeCell ref="C25:K25"/>
    <mergeCell ref="L25:M25"/>
    <mergeCell ref="C29:O29"/>
    <mergeCell ref="C39:O39"/>
    <mergeCell ref="C30:K30"/>
    <mergeCell ref="C37:K37"/>
    <mergeCell ref="C32:K32"/>
    <mergeCell ref="L30:M32"/>
    <mergeCell ref="B19:B21"/>
    <mergeCell ref="B22:B25"/>
    <mergeCell ref="C20:K20"/>
    <mergeCell ref="B2:O3"/>
    <mergeCell ref="B11:O11"/>
    <mergeCell ref="C22:O22"/>
    <mergeCell ref="C19:O19"/>
    <mergeCell ref="B16:B18"/>
    <mergeCell ref="B13:B15"/>
    <mergeCell ref="C18:K18"/>
    <mergeCell ref="L18:M18"/>
    <mergeCell ref="C16:O16"/>
    <mergeCell ref="L17:M17"/>
    <mergeCell ref="C12:M12"/>
    <mergeCell ref="C13:O13"/>
    <mergeCell ref="C15:K15"/>
    <mergeCell ref="L15:M15"/>
    <mergeCell ref="I6:K9"/>
    <mergeCell ref="L6:O9"/>
    <mergeCell ref="L20:M20"/>
    <mergeCell ref="C23:K23"/>
    <mergeCell ref="L23:M23"/>
    <mergeCell ref="N12:O12"/>
    <mergeCell ref="C17:K17"/>
    <mergeCell ref="N14:O15"/>
    <mergeCell ref="N17:O18"/>
    <mergeCell ref="N20:O21"/>
    <mergeCell ref="C24:K24"/>
    <mergeCell ref="L24:M24"/>
    <mergeCell ref="B39:B40"/>
    <mergeCell ref="C40:M40"/>
    <mergeCell ref="N40:O40"/>
    <mergeCell ref="N30:O38"/>
    <mergeCell ref="C38:K38"/>
    <mergeCell ref="B29:B38"/>
    <mergeCell ref="L36:M38"/>
    <mergeCell ref="N23:O25"/>
    <mergeCell ref="N27:O28"/>
    <mergeCell ref="B4:D5"/>
    <mergeCell ref="E4:H5"/>
    <mergeCell ref="I4:K4"/>
    <mergeCell ref="I5:K5"/>
    <mergeCell ref="L4:O4"/>
    <mergeCell ref="L5:O5"/>
    <mergeCell ref="B6:D9"/>
    <mergeCell ref="E6:H9"/>
    <mergeCell ref="C21:K21"/>
    <mergeCell ref="L21:M21"/>
    <mergeCell ref="C36:K36"/>
    <mergeCell ref="L33:M35"/>
    <mergeCell ref="C33:K33"/>
    <mergeCell ref="B26:B28"/>
    <mergeCell ref="C26:O26"/>
    <mergeCell ref="C27:K27"/>
    <mergeCell ref="L27:M27"/>
    <mergeCell ref="C28:K28"/>
    <mergeCell ref="L28:M28"/>
    <mergeCell ref="C35:K35"/>
    <mergeCell ref="C31:K31"/>
    <mergeCell ref="C34:K34"/>
  </mergeCells>
  <dataValidations count="4">
    <dataValidation type="list" allowBlank="1" showInputMessage="1" showErrorMessage="1" sqref="N20 N40 N23 N17 N27 N14 N30" xr:uid="{00000000-0002-0000-0500-000000000000}">
      <formula1>"ü"</formula1>
    </dataValidation>
    <dataValidation type="list" allowBlank="1" showInputMessage="1" showErrorMessage="1" sqref="L23:M23" xr:uid="{00000000-0002-0000-0500-000001000000}">
      <formula1>"Ja | NS-Anschluss, Ja | MS-Anschluss, Nein | Anbindung an Bestandsinfrastruktur"</formula1>
    </dataValidation>
    <dataValidation type="list" allowBlank="1" showInputMessage="1" showErrorMessage="1" sqref="L20:M21 L24:M25 L27:M28" xr:uid="{00000000-0002-0000-0500-000002000000}">
      <formula1>"Ja, Nein"</formula1>
    </dataValidation>
    <dataValidation type="list" allowBlank="1" showInputMessage="1" showErrorMessage="1" sqref="M30:M35 L30:L36" xr:uid="{00000000-0002-0000-0500-000003000000}">
      <formula1>"Eigenleistung, EMS, Sonstige interne Abteilungen wie z.B. EPH, Sonstiges (Siehe Bemerkung)"</formula1>
    </dataValidation>
  </dataValidations>
  <printOptions horizontalCentered="1"/>
  <pageMargins left="0.19685039370078741" right="0.19685039370078741" top="0.39370078740157483" bottom="0.39370078740157483" header="0.31496062992125984" footer="0.31496062992125984"/>
  <pageSetup paperSize="9" scale="9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P93"/>
  <sheetViews>
    <sheetView zoomScale="115" zoomScaleNormal="115" zoomScaleSheetLayoutView="145" workbookViewId="0">
      <selection activeCell="L6" sqref="L6:O9"/>
    </sheetView>
  </sheetViews>
  <sheetFormatPr baseColWidth="10" defaultColWidth="0" defaultRowHeight="14.25" customHeight="1" zeroHeight="1" x14ac:dyDescent="0.3"/>
  <cols>
    <col min="1" max="1" width="1.6640625" style="90" customWidth="1"/>
    <col min="2" max="15" width="7.33203125" style="90" customWidth="1"/>
    <col min="16" max="16" width="1.6640625" style="90" customWidth="1"/>
    <col min="17" max="16384" width="11.44140625" style="90" hidden="1"/>
  </cols>
  <sheetData>
    <row r="1" spans="1:16" s="107" customFormat="1" ht="9.9" customHeight="1" thickBot="1" x14ac:dyDescent="0.35">
      <c r="A1" s="106"/>
      <c r="B1" s="106"/>
      <c r="C1" s="106"/>
      <c r="D1" s="106"/>
      <c r="E1" s="106"/>
      <c r="F1" s="106"/>
      <c r="G1" s="106"/>
      <c r="H1" s="106"/>
      <c r="I1" s="106"/>
      <c r="J1" s="106"/>
      <c r="K1" s="106"/>
      <c r="L1" s="106"/>
      <c r="M1" s="106"/>
      <c r="N1" s="106"/>
      <c r="O1" s="106"/>
      <c r="P1" s="106"/>
    </row>
    <row r="2" spans="1:16" s="107" customFormat="1" ht="15" customHeight="1" x14ac:dyDescent="0.3">
      <c r="B2" s="170" t="s">
        <v>111</v>
      </c>
      <c r="C2" s="171"/>
      <c r="D2" s="171"/>
      <c r="E2" s="171"/>
      <c r="F2" s="171"/>
      <c r="G2" s="171"/>
      <c r="H2" s="171"/>
      <c r="I2" s="171"/>
      <c r="J2" s="171"/>
      <c r="K2" s="171"/>
      <c r="L2" s="171"/>
      <c r="M2" s="171"/>
      <c r="N2" s="171"/>
      <c r="O2" s="172"/>
    </row>
    <row r="3" spans="1:16" s="107" customFormat="1" ht="15.75" customHeight="1" thickBot="1" x14ac:dyDescent="0.35">
      <c r="B3" s="173"/>
      <c r="C3" s="385"/>
      <c r="D3" s="385"/>
      <c r="E3" s="385"/>
      <c r="F3" s="385"/>
      <c r="G3" s="385"/>
      <c r="H3" s="385"/>
      <c r="I3" s="385"/>
      <c r="J3" s="385"/>
      <c r="K3" s="385"/>
      <c r="L3" s="385"/>
      <c r="M3" s="385"/>
      <c r="N3" s="385"/>
      <c r="O3" s="386"/>
    </row>
    <row r="4" spans="1:16" s="107" customFormat="1" ht="15" customHeight="1" x14ac:dyDescent="0.3">
      <c r="B4" s="387" t="s">
        <v>41</v>
      </c>
      <c r="C4" s="388"/>
      <c r="D4" s="389"/>
      <c r="E4" s="393" t="str">
        <f>IF(Adresse_Standort="","",Adresse_Standort)</f>
        <v/>
      </c>
      <c r="F4" s="394"/>
      <c r="G4" s="394"/>
      <c r="H4" s="395"/>
      <c r="I4" s="309" t="s">
        <v>42</v>
      </c>
      <c r="J4" s="310"/>
      <c r="K4" s="310"/>
      <c r="L4" s="400" t="str">
        <f>IF(Firmierung="","",Firmierung)</f>
        <v/>
      </c>
      <c r="M4" s="401"/>
      <c r="N4" s="401"/>
      <c r="O4" s="402"/>
    </row>
    <row r="5" spans="1:16" s="107" customFormat="1" ht="15" customHeight="1" x14ac:dyDescent="0.3">
      <c r="B5" s="390"/>
      <c r="C5" s="391"/>
      <c r="D5" s="392"/>
      <c r="E5" s="396"/>
      <c r="F5" s="397"/>
      <c r="G5" s="397"/>
      <c r="H5" s="398"/>
      <c r="I5" s="311" t="s">
        <v>43</v>
      </c>
      <c r="J5" s="312"/>
      <c r="K5" s="312"/>
      <c r="L5" s="374" t="str">
        <f>IF(Geschäftsbereich="","",Geschäftsbereich)</f>
        <v/>
      </c>
      <c r="M5" s="375"/>
      <c r="N5" s="375"/>
      <c r="O5" s="376"/>
    </row>
    <row r="6" spans="1:16" s="107" customFormat="1" ht="15" customHeight="1" x14ac:dyDescent="0.3">
      <c r="B6" s="232" t="s">
        <v>113</v>
      </c>
      <c r="C6" s="236"/>
      <c r="D6" s="236"/>
      <c r="E6" s="273" t="s">
        <v>224</v>
      </c>
      <c r="F6" s="273"/>
      <c r="G6" s="273"/>
      <c r="H6" s="274"/>
      <c r="I6" s="232" t="s">
        <v>45</v>
      </c>
      <c r="J6" s="236"/>
      <c r="K6" s="236"/>
      <c r="L6" s="269" t="str">
        <f>IF(Ansprechpartner_Standort="","",Ansprechpartner_Standort)</f>
        <v/>
      </c>
      <c r="M6" s="269"/>
      <c r="N6" s="269"/>
      <c r="O6" s="270"/>
    </row>
    <row r="7" spans="1:16" s="107" customFormat="1" ht="15" customHeight="1" x14ac:dyDescent="0.3">
      <c r="B7" s="232"/>
      <c r="C7" s="236"/>
      <c r="D7" s="236"/>
      <c r="E7" s="273"/>
      <c r="F7" s="273"/>
      <c r="G7" s="273"/>
      <c r="H7" s="274"/>
      <c r="I7" s="232"/>
      <c r="J7" s="236"/>
      <c r="K7" s="236"/>
      <c r="L7" s="269">
        <f>'1. Bedarfsermittlung'!L7</f>
        <v>0</v>
      </c>
      <c r="M7" s="269"/>
      <c r="N7" s="269"/>
      <c r="O7" s="270"/>
    </row>
    <row r="8" spans="1:16" s="107" customFormat="1" ht="15" customHeight="1" x14ac:dyDescent="0.3">
      <c r="B8" s="232"/>
      <c r="C8" s="236"/>
      <c r="D8" s="236"/>
      <c r="E8" s="273"/>
      <c r="F8" s="273"/>
      <c r="G8" s="273"/>
      <c r="H8" s="274"/>
      <c r="I8" s="232"/>
      <c r="J8" s="236"/>
      <c r="K8" s="236"/>
      <c r="L8" s="269">
        <f>'1. Bedarfsermittlung'!L8</f>
        <v>0</v>
      </c>
      <c r="M8" s="269"/>
      <c r="N8" s="269"/>
      <c r="O8" s="270"/>
    </row>
    <row r="9" spans="1:16" s="107" customFormat="1" ht="15" customHeight="1" thickBot="1" x14ac:dyDescent="0.35">
      <c r="B9" s="234"/>
      <c r="C9" s="260"/>
      <c r="D9" s="260"/>
      <c r="E9" s="275"/>
      <c r="F9" s="275"/>
      <c r="G9" s="275"/>
      <c r="H9" s="276"/>
      <c r="I9" s="234"/>
      <c r="J9" s="260"/>
      <c r="K9" s="260"/>
      <c r="L9" s="271">
        <f>'1. Bedarfsermittlung'!L9</f>
        <v>0</v>
      </c>
      <c r="M9" s="271"/>
      <c r="N9" s="271"/>
      <c r="O9" s="272"/>
    </row>
    <row r="10" spans="1:16" s="107" customFormat="1" ht="3" customHeight="1" thickBot="1" x14ac:dyDescent="0.35">
      <c r="B10" s="97"/>
      <c r="C10" s="98"/>
      <c r="D10" s="98"/>
      <c r="E10" s="98"/>
      <c r="F10" s="98"/>
      <c r="G10" s="98"/>
      <c r="H10" s="98"/>
      <c r="I10" s="98"/>
      <c r="J10" s="98"/>
      <c r="K10" s="98"/>
      <c r="L10" s="98"/>
      <c r="M10" s="98"/>
      <c r="N10" s="98"/>
      <c r="O10" s="99"/>
    </row>
    <row r="11" spans="1:16" s="107" customFormat="1" ht="13.5" customHeight="1" thickBot="1" x14ac:dyDescent="0.35">
      <c r="B11" s="279" t="s">
        <v>114</v>
      </c>
      <c r="C11" s="280"/>
      <c r="D11" s="280"/>
      <c r="E11" s="280"/>
      <c r="F11" s="280"/>
      <c r="G11" s="280"/>
      <c r="H11" s="280"/>
      <c r="I11" s="280"/>
      <c r="J11" s="280"/>
      <c r="K11" s="280"/>
      <c r="L11" s="280"/>
      <c r="M11" s="280"/>
      <c r="N11" s="280"/>
      <c r="O11" s="281"/>
    </row>
    <row r="12" spans="1:16" s="107" customFormat="1" ht="12" customHeight="1" thickBot="1" x14ac:dyDescent="0.35">
      <c r="B12" s="96" t="s">
        <v>47</v>
      </c>
      <c r="C12" s="403" t="s">
        <v>48</v>
      </c>
      <c r="D12" s="404"/>
      <c r="E12" s="404"/>
      <c r="F12" s="404"/>
      <c r="G12" s="404"/>
      <c r="H12" s="404"/>
      <c r="I12" s="404"/>
      <c r="J12" s="404"/>
      <c r="K12" s="404"/>
      <c r="L12" s="404"/>
      <c r="M12" s="405"/>
      <c r="N12" s="406"/>
      <c r="O12" s="407"/>
    </row>
    <row r="13" spans="1:16" s="107" customFormat="1" ht="15" customHeight="1" x14ac:dyDescent="0.3">
      <c r="B13" s="324">
        <v>1</v>
      </c>
      <c r="C13" s="327" t="s">
        <v>87</v>
      </c>
      <c r="D13" s="327"/>
      <c r="E13" s="327"/>
      <c r="F13" s="327"/>
      <c r="G13" s="327"/>
      <c r="H13" s="327"/>
      <c r="I13" s="327"/>
      <c r="J13" s="327"/>
      <c r="K13" s="327"/>
      <c r="L13" s="327"/>
      <c r="M13" s="327"/>
      <c r="N13" s="327"/>
      <c r="O13" s="328"/>
    </row>
    <row r="14" spans="1:16" s="107" customFormat="1" ht="15" customHeight="1" x14ac:dyDescent="0.3">
      <c r="B14" s="325"/>
      <c r="C14" s="353" t="s">
        <v>88</v>
      </c>
      <c r="D14" s="353"/>
      <c r="E14" s="353"/>
      <c r="F14" s="353"/>
      <c r="G14" s="353"/>
      <c r="H14" s="353"/>
      <c r="I14" s="353"/>
      <c r="J14" s="353"/>
      <c r="K14" s="353"/>
      <c r="L14" s="343"/>
      <c r="M14" s="343"/>
      <c r="N14" s="290"/>
      <c r="O14" s="291"/>
    </row>
    <row r="15" spans="1:16" s="107" customFormat="1" ht="15" customHeight="1" x14ac:dyDescent="0.3">
      <c r="B15" s="325"/>
      <c r="C15" s="353" t="s">
        <v>89</v>
      </c>
      <c r="D15" s="353"/>
      <c r="E15" s="353"/>
      <c r="F15" s="353"/>
      <c r="G15" s="353"/>
      <c r="H15" s="353"/>
      <c r="I15" s="353"/>
      <c r="J15" s="353"/>
      <c r="K15" s="353"/>
      <c r="L15" s="446"/>
      <c r="M15" s="446"/>
      <c r="N15" s="292"/>
      <c r="O15" s="293"/>
    </row>
    <row r="16" spans="1:16" s="107" customFormat="1" ht="15" customHeight="1" x14ac:dyDescent="0.3">
      <c r="B16" s="325"/>
      <c r="C16" s="353" t="s">
        <v>90</v>
      </c>
      <c r="D16" s="353"/>
      <c r="E16" s="353"/>
      <c r="F16" s="353"/>
      <c r="G16" s="353"/>
      <c r="H16" s="353"/>
      <c r="I16" s="353"/>
      <c r="J16" s="353"/>
      <c r="K16" s="353"/>
      <c r="L16" s="343"/>
      <c r="M16" s="343"/>
      <c r="N16" s="292"/>
      <c r="O16" s="293"/>
    </row>
    <row r="17" spans="2:15" s="107" customFormat="1" ht="15" customHeight="1" thickBot="1" x14ac:dyDescent="0.35">
      <c r="B17" s="326"/>
      <c r="C17" s="354" t="s">
        <v>91</v>
      </c>
      <c r="D17" s="354"/>
      <c r="E17" s="354"/>
      <c r="F17" s="354"/>
      <c r="G17" s="354"/>
      <c r="H17" s="354"/>
      <c r="I17" s="354"/>
      <c r="J17" s="354"/>
      <c r="K17" s="354"/>
      <c r="L17" s="439"/>
      <c r="M17" s="439"/>
      <c r="N17" s="294"/>
      <c r="O17" s="295"/>
    </row>
    <row r="18" spans="2:15" s="107" customFormat="1" ht="15" customHeight="1" x14ac:dyDescent="0.3">
      <c r="B18" s="324">
        <v>2</v>
      </c>
      <c r="C18" s="327" t="s">
        <v>175</v>
      </c>
      <c r="D18" s="327"/>
      <c r="E18" s="327"/>
      <c r="F18" s="327"/>
      <c r="G18" s="327"/>
      <c r="H18" s="327"/>
      <c r="I18" s="327"/>
      <c r="J18" s="327"/>
      <c r="K18" s="327"/>
      <c r="L18" s="327"/>
      <c r="M18" s="327"/>
      <c r="N18" s="327"/>
      <c r="O18" s="328"/>
    </row>
    <row r="19" spans="2:15" s="107" customFormat="1" ht="15" customHeight="1" x14ac:dyDescent="0.3">
      <c r="B19" s="325"/>
      <c r="C19" s="287" t="s">
        <v>190</v>
      </c>
      <c r="D19" s="288"/>
      <c r="E19" s="288"/>
      <c r="F19" s="288"/>
      <c r="G19" s="288"/>
      <c r="H19" s="288"/>
      <c r="I19" s="288"/>
      <c r="J19" s="288"/>
      <c r="K19" s="288"/>
      <c r="L19" s="288"/>
      <c r="M19" s="289"/>
      <c r="N19" s="290"/>
      <c r="O19" s="291"/>
    </row>
    <row r="20" spans="2:15" s="107" customFormat="1" ht="15" customHeight="1" x14ac:dyDescent="0.3">
      <c r="B20" s="325"/>
      <c r="C20" s="399" t="s">
        <v>186</v>
      </c>
      <c r="D20" s="399"/>
      <c r="E20" s="399"/>
      <c r="F20" s="399"/>
      <c r="G20" s="468" t="s">
        <v>187</v>
      </c>
      <c r="H20" s="441">
        <v>0</v>
      </c>
      <c r="I20" s="442"/>
      <c r="J20" s="462" t="s">
        <v>188</v>
      </c>
      <c r="K20" s="463"/>
      <c r="L20" s="441">
        <v>0</v>
      </c>
      <c r="M20" s="442"/>
      <c r="N20" s="292"/>
      <c r="O20" s="293"/>
    </row>
    <row r="21" spans="2:15" s="107" customFormat="1" ht="15" customHeight="1" x14ac:dyDescent="0.3">
      <c r="B21" s="325"/>
      <c r="C21" s="399" t="s">
        <v>201</v>
      </c>
      <c r="D21" s="399"/>
      <c r="E21" s="399"/>
      <c r="F21" s="399"/>
      <c r="G21" s="469"/>
      <c r="H21" s="441">
        <v>0</v>
      </c>
      <c r="I21" s="442"/>
      <c r="J21" s="464"/>
      <c r="K21" s="465"/>
      <c r="L21" s="441">
        <v>0</v>
      </c>
      <c r="M21" s="442"/>
      <c r="N21" s="292"/>
      <c r="O21" s="293"/>
    </row>
    <row r="22" spans="2:15" s="107" customFormat="1" ht="15" customHeight="1" x14ac:dyDescent="0.3">
      <c r="B22" s="325"/>
      <c r="C22" s="377" t="s">
        <v>202</v>
      </c>
      <c r="D22" s="456"/>
      <c r="E22" s="456"/>
      <c r="F22" s="378"/>
      <c r="G22" s="469"/>
      <c r="H22" s="441">
        <v>0</v>
      </c>
      <c r="I22" s="442"/>
      <c r="J22" s="464"/>
      <c r="K22" s="465"/>
      <c r="L22" s="441">
        <v>0</v>
      </c>
      <c r="M22" s="442"/>
      <c r="N22" s="292"/>
      <c r="O22" s="293"/>
    </row>
    <row r="23" spans="2:15" s="107" customFormat="1" ht="15" customHeight="1" x14ac:dyDescent="0.3">
      <c r="B23" s="325"/>
      <c r="C23" s="377" t="s">
        <v>199</v>
      </c>
      <c r="D23" s="456"/>
      <c r="E23" s="456"/>
      <c r="F23" s="378"/>
      <c r="G23" s="469"/>
      <c r="H23" s="441">
        <v>0</v>
      </c>
      <c r="I23" s="442"/>
      <c r="J23" s="464"/>
      <c r="K23" s="465"/>
      <c r="L23" s="441">
        <v>0</v>
      </c>
      <c r="M23" s="442"/>
      <c r="N23" s="292"/>
      <c r="O23" s="293"/>
    </row>
    <row r="24" spans="2:15" s="107" customFormat="1" ht="15" customHeight="1" x14ac:dyDescent="0.3">
      <c r="B24" s="325"/>
      <c r="C24" s="377" t="s">
        <v>203</v>
      </c>
      <c r="D24" s="456"/>
      <c r="E24" s="456"/>
      <c r="F24" s="378"/>
      <c r="G24" s="469"/>
      <c r="H24" s="441">
        <v>0</v>
      </c>
      <c r="I24" s="442"/>
      <c r="J24" s="464"/>
      <c r="K24" s="465"/>
      <c r="L24" s="441">
        <v>0</v>
      </c>
      <c r="M24" s="442"/>
      <c r="N24" s="292"/>
      <c r="O24" s="293"/>
    </row>
    <row r="25" spans="2:15" s="107" customFormat="1" ht="15" customHeight="1" x14ac:dyDescent="0.3">
      <c r="B25" s="325"/>
      <c r="C25" s="377" t="s">
        <v>204</v>
      </c>
      <c r="D25" s="456"/>
      <c r="E25" s="456"/>
      <c r="F25" s="378"/>
      <c r="G25" s="469"/>
      <c r="H25" s="441">
        <v>0</v>
      </c>
      <c r="I25" s="442"/>
      <c r="J25" s="464"/>
      <c r="K25" s="465"/>
      <c r="L25" s="441">
        <v>0</v>
      </c>
      <c r="M25" s="442"/>
      <c r="N25" s="292"/>
      <c r="O25" s="293"/>
    </row>
    <row r="26" spans="2:15" s="107" customFormat="1" ht="15" customHeight="1" x14ac:dyDescent="0.3">
      <c r="B26" s="325"/>
      <c r="C26" s="377"/>
      <c r="D26" s="456"/>
      <c r="E26" s="456"/>
      <c r="F26" s="378"/>
      <c r="G26" s="469"/>
      <c r="H26" s="441">
        <v>0</v>
      </c>
      <c r="I26" s="442"/>
      <c r="J26" s="464"/>
      <c r="K26" s="465"/>
      <c r="L26" s="441">
        <v>0</v>
      </c>
      <c r="M26" s="442"/>
      <c r="N26" s="292"/>
      <c r="O26" s="293"/>
    </row>
    <row r="27" spans="2:15" s="107" customFormat="1" ht="15" customHeight="1" thickBot="1" x14ac:dyDescent="0.35">
      <c r="B27" s="325"/>
      <c r="C27" s="452"/>
      <c r="D27" s="452"/>
      <c r="E27" s="452"/>
      <c r="F27" s="452"/>
      <c r="G27" s="470"/>
      <c r="H27" s="450">
        <v>0</v>
      </c>
      <c r="I27" s="451"/>
      <c r="J27" s="466"/>
      <c r="K27" s="467"/>
      <c r="L27" s="450">
        <v>0</v>
      </c>
      <c r="M27" s="451"/>
      <c r="N27" s="292"/>
      <c r="O27" s="293"/>
    </row>
    <row r="28" spans="2:15" s="107" customFormat="1" ht="15" customHeight="1" thickBot="1" x14ac:dyDescent="0.35">
      <c r="B28" s="325"/>
      <c r="C28" s="459" t="s">
        <v>189</v>
      </c>
      <c r="D28" s="460"/>
      <c r="E28" s="460"/>
      <c r="F28" s="460"/>
      <c r="G28" s="153" t="s">
        <v>187</v>
      </c>
      <c r="H28" s="443">
        <f>SUM(H20:I27)</f>
        <v>0</v>
      </c>
      <c r="I28" s="444"/>
      <c r="J28" s="461" t="s">
        <v>188</v>
      </c>
      <c r="K28" s="461"/>
      <c r="L28" s="443">
        <f>SUM(L20:M27)</f>
        <v>0</v>
      </c>
      <c r="M28" s="444"/>
      <c r="N28" s="292"/>
      <c r="O28" s="293"/>
    </row>
    <row r="29" spans="2:15" s="107" customFormat="1" ht="15" customHeight="1" x14ac:dyDescent="0.3">
      <c r="B29" s="325"/>
      <c r="C29" s="453" t="s">
        <v>92</v>
      </c>
      <c r="D29" s="453"/>
      <c r="E29" s="453"/>
      <c r="F29" s="453"/>
      <c r="G29" s="453"/>
      <c r="H29" s="453"/>
      <c r="I29" s="453"/>
      <c r="J29" s="453"/>
      <c r="K29" s="453"/>
      <c r="L29" s="454">
        <f>H28-L15</f>
        <v>0</v>
      </c>
      <c r="M29" s="455"/>
      <c r="N29" s="292"/>
      <c r="O29" s="293"/>
    </row>
    <row r="30" spans="2:15" s="107" customFormat="1" ht="15" customHeight="1" x14ac:dyDescent="0.3">
      <c r="B30" s="325"/>
      <c r="C30" s="353" t="s">
        <v>94</v>
      </c>
      <c r="D30" s="353"/>
      <c r="E30" s="353"/>
      <c r="F30" s="353"/>
      <c r="G30" s="353"/>
      <c r="H30" s="353"/>
      <c r="I30" s="353"/>
      <c r="J30" s="353"/>
      <c r="K30" s="353"/>
      <c r="L30" s="445">
        <f>12*(0*9+0*2.5)+0*150</f>
        <v>0</v>
      </c>
      <c r="M30" s="445"/>
      <c r="N30" s="292"/>
      <c r="O30" s="293"/>
    </row>
    <row r="31" spans="2:15" s="107" customFormat="1" ht="15" customHeight="1" thickBot="1" x14ac:dyDescent="0.35">
      <c r="B31" s="326"/>
      <c r="C31" s="353" t="s">
        <v>95</v>
      </c>
      <c r="D31" s="353"/>
      <c r="E31" s="353"/>
      <c r="F31" s="353"/>
      <c r="G31" s="353"/>
      <c r="H31" s="353"/>
      <c r="I31" s="353"/>
      <c r="J31" s="353"/>
      <c r="K31" s="353"/>
      <c r="L31" s="446" t="s">
        <v>64</v>
      </c>
      <c r="M31" s="446"/>
      <c r="N31" s="294"/>
      <c r="O31" s="295"/>
    </row>
    <row r="32" spans="2:15" s="107" customFormat="1" ht="15" customHeight="1" x14ac:dyDescent="0.3">
      <c r="B32" s="324">
        <v>3</v>
      </c>
      <c r="C32" s="327" t="s">
        <v>174</v>
      </c>
      <c r="D32" s="327"/>
      <c r="E32" s="327"/>
      <c r="F32" s="327"/>
      <c r="G32" s="327"/>
      <c r="H32" s="327"/>
      <c r="I32" s="327"/>
      <c r="J32" s="327"/>
      <c r="K32" s="327"/>
      <c r="L32" s="327"/>
      <c r="M32" s="327"/>
      <c r="N32" s="327"/>
      <c r="O32" s="328"/>
    </row>
    <row r="33" spans="2:15" s="107" customFormat="1" ht="15" customHeight="1" x14ac:dyDescent="0.3">
      <c r="B33" s="325"/>
      <c r="C33" s="353" t="s">
        <v>93</v>
      </c>
      <c r="D33" s="353"/>
      <c r="E33" s="353"/>
      <c r="F33" s="353"/>
      <c r="G33" s="353"/>
      <c r="H33" s="353"/>
      <c r="I33" s="353"/>
      <c r="J33" s="353"/>
      <c r="K33" s="353"/>
      <c r="L33" s="448">
        <f>L28</f>
        <v>0</v>
      </c>
      <c r="M33" s="449"/>
      <c r="N33" s="290"/>
      <c r="O33" s="291"/>
    </row>
    <row r="34" spans="2:15" s="107" customFormat="1" ht="15" customHeight="1" x14ac:dyDescent="0.3">
      <c r="B34" s="325"/>
      <c r="C34" s="353" t="s">
        <v>105</v>
      </c>
      <c r="D34" s="353"/>
      <c r="E34" s="353"/>
      <c r="F34" s="353"/>
      <c r="G34" s="353"/>
      <c r="H34" s="353"/>
      <c r="I34" s="353"/>
      <c r="J34" s="353"/>
      <c r="K34" s="353"/>
      <c r="L34" s="446"/>
      <c r="M34" s="446"/>
      <c r="N34" s="292"/>
      <c r="O34" s="293"/>
    </row>
    <row r="35" spans="2:15" s="107" customFormat="1" ht="15" customHeight="1" x14ac:dyDescent="0.3">
      <c r="B35" s="325"/>
      <c r="C35" s="353" t="s">
        <v>106</v>
      </c>
      <c r="D35" s="353"/>
      <c r="E35" s="353"/>
      <c r="F35" s="353"/>
      <c r="G35" s="353"/>
      <c r="H35" s="353"/>
      <c r="I35" s="353"/>
      <c r="J35" s="353"/>
      <c r="K35" s="353"/>
      <c r="L35" s="447">
        <v>60</v>
      </c>
      <c r="M35" s="447"/>
      <c r="N35" s="292"/>
      <c r="O35" s="293"/>
    </row>
    <row r="36" spans="2:15" s="107" customFormat="1" ht="15" customHeight="1" x14ac:dyDescent="0.3">
      <c r="B36" s="325"/>
      <c r="C36" s="353" t="s">
        <v>107</v>
      </c>
      <c r="D36" s="353"/>
      <c r="E36" s="353"/>
      <c r="F36" s="353"/>
      <c r="G36" s="353"/>
      <c r="H36" s="353"/>
      <c r="I36" s="353"/>
      <c r="J36" s="353"/>
      <c r="K36" s="353"/>
      <c r="L36" s="445">
        <f>L34*L35</f>
        <v>0</v>
      </c>
      <c r="M36" s="445"/>
      <c r="N36" s="292"/>
      <c r="O36" s="293"/>
    </row>
    <row r="37" spans="2:15" s="107" customFormat="1" ht="15" customHeight="1" thickBot="1" x14ac:dyDescent="0.35">
      <c r="B37" s="326"/>
      <c r="C37" s="353" t="s">
        <v>158</v>
      </c>
      <c r="D37" s="353"/>
      <c r="E37" s="353"/>
      <c r="F37" s="353"/>
      <c r="G37" s="353"/>
      <c r="H37" s="353"/>
      <c r="I37" s="353"/>
      <c r="J37" s="353"/>
      <c r="K37" s="353"/>
      <c r="L37" s="445">
        <f>IF(L14&lt;&gt;"Ja",L29-L33,"Bitte individuell berechnen")</f>
        <v>0</v>
      </c>
      <c r="M37" s="445"/>
      <c r="N37" s="294"/>
      <c r="O37" s="295"/>
    </row>
    <row r="38" spans="2:15" s="107" customFormat="1" ht="15" customHeight="1" x14ac:dyDescent="0.3">
      <c r="B38" s="324">
        <v>4</v>
      </c>
      <c r="C38" s="327" t="s">
        <v>96</v>
      </c>
      <c r="D38" s="327"/>
      <c r="E38" s="327"/>
      <c r="F38" s="327"/>
      <c r="G38" s="327"/>
      <c r="H38" s="327"/>
      <c r="I38" s="327"/>
      <c r="J38" s="327"/>
      <c r="K38" s="327"/>
      <c r="L38" s="327"/>
      <c r="M38" s="327"/>
      <c r="N38" s="327"/>
      <c r="O38" s="328"/>
    </row>
    <row r="39" spans="2:15" s="107" customFormat="1" ht="15" customHeight="1" x14ac:dyDescent="0.3">
      <c r="B39" s="325"/>
      <c r="C39" s="353" t="s">
        <v>97</v>
      </c>
      <c r="D39" s="353"/>
      <c r="E39" s="353"/>
      <c r="F39" s="353"/>
      <c r="G39" s="353"/>
      <c r="H39" s="353"/>
      <c r="I39" s="353"/>
      <c r="J39" s="353"/>
      <c r="K39" s="353"/>
      <c r="L39" s="457"/>
      <c r="M39" s="399"/>
      <c r="N39" s="290"/>
      <c r="O39" s="291"/>
    </row>
    <row r="40" spans="2:15" s="107" customFormat="1" ht="15" customHeight="1" x14ac:dyDescent="0.3">
      <c r="B40" s="325"/>
      <c r="C40" s="353" t="s">
        <v>98</v>
      </c>
      <c r="D40" s="353"/>
      <c r="E40" s="353"/>
      <c r="F40" s="353"/>
      <c r="G40" s="353"/>
      <c r="H40" s="353"/>
      <c r="I40" s="353"/>
      <c r="J40" s="353"/>
      <c r="K40" s="353"/>
      <c r="L40" s="457"/>
      <c r="M40" s="399"/>
      <c r="N40" s="292"/>
      <c r="O40" s="293"/>
    </row>
    <row r="41" spans="2:15" s="107" customFormat="1" ht="15" customHeight="1" thickBot="1" x14ac:dyDescent="0.35">
      <c r="B41" s="326"/>
      <c r="C41" s="354" t="s">
        <v>99</v>
      </c>
      <c r="D41" s="354"/>
      <c r="E41" s="354"/>
      <c r="F41" s="354"/>
      <c r="G41" s="354"/>
      <c r="H41" s="354"/>
      <c r="I41" s="354"/>
      <c r="J41" s="354"/>
      <c r="K41" s="354"/>
      <c r="L41" s="458"/>
      <c r="M41" s="452"/>
      <c r="N41" s="294"/>
      <c r="O41" s="295"/>
    </row>
    <row r="42" spans="2:15" s="107" customFormat="1" ht="13.8" x14ac:dyDescent="0.3">
      <c r="B42" s="325">
        <v>5</v>
      </c>
      <c r="C42" s="360" t="s">
        <v>53</v>
      </c>
      <c r="D42" s="360"/>
      <c r="E42" s="360"/>
      <c r="F42" s="360"/>
      <c r="G42" s="360"/>
      <c r="H42" s="360"/>
      <c r="I42" s="360"/>
      <c r="J42" s="360"/>
      <c r="K42" s="360"/>
      <c r="L42" s="361"/>
      <c r="M42" s="361"/>
      <c r="N42" s="361"/>
      <c r="O42" s="362"/>
    </row>
    <row r="43" spans="2:15" s="107" customFormat="1" ht="82.5" customHeight="1" thickBot="1" x14ac:dyDescent="0.35">
      <c r="B43" s="379"/>
      <c r="C43" s="363"/>
      <c r="D43" s="364"/>
      <c r="E43" s="364"/>
      <c r="F43" s="364"/>
      <c r="G43" s="364"/>
      <c r="H43" s="364"/>
      <c r="I43" s="364"/>
      <c r="J43" s="364"/>
      <c r="K43" s="364"/>
      <c r="L43" s="364"/>
      <c r="M43" s="365"/>
      <c r="N43" s="382"/>
      <c r="O43" s="383"/>
    </row>
    <row r="44" spans="2:15" s="107" customFormat="1" ht="3" customHeight="1" thickBot="1" x14ac:dyDescent="0.35">
      <c r="B44" s="97"/>
      <c r="C44" s="98"/>
      <c r="D44" s="98"/>
      <c r="E44" s="98"/>
      <c r="F44" s="98"/>
      <c r="G44" s="98"/>
      <c r="H44" s="98"/>
      <c r="I44" s="98"/>
      <c r="J44" s="98"/>
      <c r="K44" s="98"/>
      <c r="L44" s="98"/>
      <c r="M44" s="98"/>
      <c r="N44" s="98"/>
      <c r="O44" s="99"/>
    </row>
    <row r="45" spans="2:15" s="107" customFormat="1" ht="13.5" customHeight="1" thickBot="1" x14ac:dyDescent="0.35">
      <c r="B45" s="279" t="s">
        <v>166</v>
      </c>
      <c r="C45" s="280"/>
      <c r="D45" s="280"/>
      <c r="E45" s="280"/>
      <c r="F45" s="280"/>
      <c r="G45" s="280"/>
      <c r="H45" s="280"/>
      <c r="I45" s="280"/>
      <c r="J45" s="280"/>
      <c r="K45" s="280"/>
      <c r="L45" s="280"/>
      <c r="M45" s="280"/>
      <c r="N45" s="280"/>
      <c r="O45" s="281"/>
    </row>
    <row r="46" spans="2:15" s="107" customFormat="1" ht="15" customHeight="1" x14ac:dyDescent="0.3">
      <c r="B46" s="355" t="s">
        <v>167</v>
      </c>
      <c r="C46" s="356"/>
      <c r="D46" s="356"/>
      <c r="E46" s="356"/>
      <c r="F46" s="356"/>
      <c r="G46" s="356"/>
      <c r="H46" s="356"/>
      <c r="I46" s="356"/>
      <c r="J46" s="356"/>
      <c r="K46" s="356"/>
      <c r="L46" s="356"/>
      <c r="M46" s="356"/>
      <c r="N46" s="356"/>
      <c r="O46" s="357"/>
    </row>
    <row r="47" spans="2:15" s="107" customFormat="1" ht="15" customHeight="1" x14ac:dyDescent="0.3">
      <c r="B47" s="100"/>
      <c r="C47" s="101"/>
      <c r="D47" s="101"/>
      <c r="E47" s="101"/>
      <c r="F47" s="101"/>
      <c r="G47" s="101"/>
      <c r="H47" s="101"/>
      <c r="I47" s="101"/>
      <c r="J47" s="101"/>
      <c r="K47" s="101"/>
      <c r="L47" s="90"/>
      <c r="M47" s="90"/>
      <c r="N47" s="90"/>
      <c r="O47" s="102"/>
    </row>
    <row r="48" spans="2:15" s="107" customFormat="1" ht="15" customHeight="1" x14ac:dyDescent="0.3">
      <c r="B48" s="100"/>
      <c r="C48" s="101"/>
      <c r="D48" s="101"/>
      <c r="E48" s="101"/>
      <c r="F48" s="112"/>
      <c r="G48" s="112"/>
      <c r="H48" s="112"/>
      <c r="I48" s="112"/>
      <c r="J48" s="112"/>
      <c r="K48" s="112"/>
      <c r="L48" s="90"/>
      <c r="M48" s="90"/>
      <c r="N48" s="90"/>
      <c r="O48" s="102"/>
    </row>
    <row r="49" spans="1:16" s="107" customFormat="1" ht="15" customHeight="1" thickBot="1" x14ac:dyDescent="0.35">
      <c r="B49" s="103"/>
      <c r="C49" s="104"/>
      <c r="D49" s="104"/>
      <c r="E49" s="104"/>
      <c r="F49" s="358" t="s">
        <v>54</v>
      </c>
      <c r="G49" s="358"/>
      <c r="H49" s="358"/>
      <c r="I49" s="358"/>
      <c r="J49" s="358"/>
      <c r="K49" s="358"/>
      <c r="L49" s="104"/>
      <c r="M49" s="104"/>
      <c r="N49" s="104"/>
      <c r="O49" s="105"/>
    </row>
    <row r="50" spans="1:16" ht="13.8" x14ac:dyDescent="0.3">
      <c r="A50" s="107"/>
      <c r="B50" s="107"/>
      <c r="C50" s="107"/>
      <c r="D50" s="107"/>
      <c r="E50" s="107"/>
      <c r="F50" s="107"/>
      <c r="G50" s="107"/>
      <c r="H50" s="107"/>
      <c r="I50" s="107"/>
      <c r="J50" s="107"/>
      <c r="K50" s="107"/>
      <c r="L50" s="107"/>
      <c r="M50" s="107"/>
      <c r="N50" s="107"/>
      <c r="O50" s="107"/>
      <c r="P50" s="107"/>
    </row>
    <row r="51" spans="1:16" ht="13.8" x14ac:dyDescent="0.3"/>
    <row r="52" spans="1:16" ht="13.8" x14ac:dyDescent="0.3"/>
    <row r="53" spans="1:16" ht="13.8" x14ac:dyDescent="0.3"/>
    <row r="54" spans="1:16" ht="13.8" x14ac:dyDescent="0.3"/>
    <row r="55" spans="1:16" ht="13.8" x14ac:dyDescent="0.3"/>
    <row r="56" spans="1:16" ht="13.8" hidden="1" x14ac:dyDescent="0.3"/>
    <row r="57" spans="1:16" ht="13.8" hidden="1" x14ac:dyDescent="0.3"/>
    <row r="58" spans="1:16" ht="13.8" hidden="1" x14ac:dyDescent="0.3"/>
    <row r="59" spans="1:16" ht="13.8" hidden="1" x14ac:dyDescent="0.3"/>
    <row r="60" spans="1:16" ht="13.8" hidden="1" x14ac:dyDescent="0.3"/>
    <row r="61" spans="1:16" ht="13.8" hidden="1" x14ac:dyDescent="0.3"/>
    <row r="62" spans="1:16" ht="13.8" hidden="1" x14ac:dyDescent="0.3"/>
    <row r="63" spans="1:16" ht="13.8" hidden="1" x14ac:dyDescent="0.3"/>
    <row r="64" spans="1:16" ht="13.8" hidden="1" x14ac:dyDescent="0.3"/>
    <row r="65" ht="13.8" hidden="1" x14ac:dyDescent="0.3"/>
    <row r="66" ht="13.8" hidden="1" x14ac:dyDescent="0.3"/>
    <row r="67" ht="13.8" hidden="1" x14ac:dyDescent="0.3"/>
    <row r="68" ht="13.8" hidden="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sheetData>
  <sheetProtection password="C48A" sheet="1" objects="1" scenarios="1"/>
  <mergeCells count="94">
    <mergeCell ref="N19:O31"/>
    <mergeCell ref="C19:M19"/>
    <mergeCell ref="J20:K27"/>
    <mergeCell ref="G20:G27"/>
    <mergeCell ref="H25:I25"/>
    <mergeCell ref="H26:I26"/>
    <mergeCell ref="H27:I27"/>
    <mergeCell ref="L23:M23"/>
    <mergeCell ref="L24:M24"/>
    <mergeCell ref="L25:M25"/>
    <mergeCell ref="L26:M26"/>
    <mergeCell ref="H20:I20"/>
    <mergeCell ref="H21:I21"/>
    <mergeCell ref="H22:I22"/>
    <mergeCell ref="H23:I23"/>
    <mergeCell ref="H24:I24"/>
    <mergeCell ref="C20:F20"/>
    <mergeCell ref="C24:F24"/>
    <mergeCell ref="C23:F23"/>
    <mergeCell ref="C22:F22"/>
    <mergeCell ref="C21:F21"/>
    <mergeCell ref="C26:F26"/>
    <mergeCell ref="C25:F25"/>
    <mergeCell ref="B46:O46"/>
    <mergeCell ref="B45:O45"/>
    <mergeCell ref="B38:B41"/>
    <mergeCell ref="C38:O38"/>
    <mergeCell ref="C39:K39"/>
    <mergeCell ref="L39:M39"/>
    <mergeCell ref="C40:K40"/>
    <mergeCell ref="L40:M40"/>
    <mergeCell ref="C41:K41"/>
    <mergeCell ref="L41:M41"/>
    <mergeCell ref="N39:O41"/>
    <mergeCell ref="C28:F28"/>
    <mergeCell ref="H28:I28"/>
    <mergeCell ref="J28:K28"/>
    <mergeCell ref="F49:K49"/>
    <mergeCell ref="C32:O32"/>
    <mergeCell ref="B18:B31"/>
    <mergeCell ref="B32:B37"/>
    <mergeCell ref="B42:B43"/>
    <mergeCell ref="C42:O42"/>
    <mergeCell ref="C43:M43"/>
    <mergeCell ref="N43:O43"/>
    <mergeCell ref="C33:K33"/>
    <mergeCell ref="C34:K34"/>
    <mergeCell ref="L34:M34"/>
    <mergeCell ref="C35:K35"/>
    <mergeCell ref="N33:O37"/>
    <mergeCell ref="C18:O18"/>
    <mergeCell ref="C29:K29"/>
    <mergeCell ref="L29:M29"/>
    <mergeCell ref="C12:M12"/>
    <mergeCell ref="N12:O12"/>
    <mergeCell ref="B2:O3"/>
    <mergeCell ref="B4:D5"/>
    <mergeCell ref="E4:H5"/>
    <mergeCell ref="I4:K4"/>
    <mergeCell ref="L4:O4"/>
    <mergeCell ref="I5:K5"/>
    <mergeCell ref="L5:O5"/>
    <mergeCell ref="B6:D9"/>
    <mergeCell ref="E6:H9"/>
    <mergeCell ref="I6:K9"/>
    <mergeCell ref="L6:O9"/>
    <mergeCell ref="B11:O11"/>
    <mergeCell ref="B13:B17"/>
    <mergeCell ref="C13:O13"/>
    <mergeCell ref="C17:K17"/>
    <mergeCell ref="L17:M17"/>
    <mergeCell ref="C16:K16"/>
    <mergeCell ref="C14:K14"/>
    <mergeCell ref="L14:M14"/>
    <mergeCell ref="L16:M16"/>
    <mergeCell ref="C15:K15"/>
    <mergeCell ref="L15:M15"/>
    <mergeCell ref="N14:O17"/>
    <mergeCell ref="L22:M22"/>
    <mergeCell ref="L28:M28"/>
    <mergeCell ref="L20:M20"/>
    <mergeCell ref="L21:M21"/>
    <mergeCell ref="C37:K37"/>
    <mergeCell ref="L37:M37"/>
    <mergeCell ref="C30:K30"/>
    <mergeCell ref="L30:M30"/>
    <mergeCell ref="C31:K31"/>
    <mergeCell ref="L31:M31"/>
    <mergeCell ref="L35:M35"/>
    <mergeCell ref="C36:K36"/>
    <mergeCell ref="L33:M33"/>
    <mergeCell ref="L36:M36"/>
    <mergeCell ref="L27:M27"/>
    <mergeCell ref="C27:F27"/>
  </mergeCells>
  <dataValidations count="4">
    <dataValidation type="list" allowBlank="1" showInputMessage="1" showErrorMessage="1" sqref="L16:M17 L14:M14" xr:uid="{00000000-0002-0000-0600-000000000000}">
      <formula1>"Ja, Nein"</formula1>
    </dataValidation>
    <dataValidation type="list" allowBlank="1" showInputMessage="1" showErrorMessage="1" sqref="N43:O43 N33 N39 N14" xr:uid="{00000000-0002-0000-0600-000001000000}">
      <formula1>"ü,û"</formula1>
    </dataValidation>
    <dataValidation type="list" allowBlank="1" showInputMessage="1" showErrorMessage="1" sqref="L31:M31" xr:uid="{00000000-0002-0000-0600-000002000000}">
      <formula1>"Nein"</formula1>
    </dataValidation>
    <dataValidation type="list" allowBlank="1" showInputMessage="1" showErrorMessage="1" sqref="N19:O31" xr:uid="{00000000-0002-0000-0600-000003000000}">
      <formula1>"ü"</formula1>
    </dataValidation>
  </dataValidations>
  <printOptions horizontalCentered="1"/>
  <pageMargins left="0.19685039370078741" right="0.19685039370078741" top="0.39370078740157483" bottom="0.39370078740157483" header="0.31496062992125984" footer="0.31496062992125984"/>
  <pageSetup paperSize="9" scale="9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4000000}">
          <x14:formula1>
            <xm:f>'Parameter  &amp; GB-Leiter'!$B$106:$B$110</xm:f>
          </x14:formula1>
          <xm:sqref>E6:H9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BA5D69C1ABEC4C99D3148802F5134A" ma:contentTypeVersion="2" ma:contentTypeDescription="Create a new document." ma:contentTypeScope="" ma:versionID="c3c20f077b168f1662f5c3dd18981b32">
  <xsd:schema xmlns:xsd="http://www.w3.org/2001/XMLSchema" xmlns:xs="http://www.w3.org/2001/XMLSchema" xmlns:p="http://schemas.microsoft.com/office/2006/metadata/properties" xmlns:ns2="96fd5dc4-b830-48e4-8ac9-dcec9e1b79ec" targetNamespace="http://schemas.microsoft.com/office/2006/metadata/properties" ma:root="true" ma:fieldsID="56359bdf6bf02801f62fba4b3a5d22c8" ns2:_="">
    <xsd:import namespace="96fd5dc4-b830-48e4-8ac9-dcec9e1b79e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d5dc4-b830-48e4-8ac9-dcec9e1b79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CEAFD4-FFE5-4AEA-9CD8-7220DE21C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d5dc4-b830-48e4-8ac9-dcec9e1b79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20626-A2C3-488E-9E1B-09331C5562A7}">
  <ds:schemaRefs>
    <ds:schemaRef ds:uri="http://schemas.microsoft.com/sharepoint/v3/contenttype/forms"/>
  </ds:schemaRefs>
</ds:datastoreItem>
</file>

<file path=customXml/itemProps3.xml><?xml version="1.0" encoding="utf-8"?>
<ds:datastoreItem xmlns:ds="http://schemas.openxmlformats.org/officeDocument/2006/customXml" ds:itemID="{48CB741C-3E48-4B05-BD8D-FB075C9F9260}">
  <ds:schemaRefs>
    <ds:schemaRef ds:uri="http://schemas.microsoft.com/office/2006/documentManagement/types"/>
    <ds:schemaRef ds:uri="http://schemas.openxmlformats.org/package/2006/metadata/core-properties"/>
    <ds:schemaRef ds:uri="http://purl.org/dc/dcmitype/"/>
    <ds:schemaRef ds:uri="96fd5dc4-b830-48e4-8ac9-dcec9e1b79ec"/>
    <ds:schemaRef ds:uri="http://purl.org/dc/elements/1.1/"/>
    <ds:schemaRef ds:uri="http://schemas.microsoft.com/office/2006/metadata/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22</vt:i4>
      </vt:variant>
    </vt:vector>
  </HeadingPairs>
  <TitlesOfParts>
    <vt:vector size="29" baseType="lpstr">
      <vt:lpstr>Parameter  &amp; GB-Leiter</vt:lpstr>
      <vt:lpstr>Vorwort zum Prozess</vt:lpstr>
      <vt:lpstr>Executive Sumary (short)</vt:lpstr>
      <vt:lpstr>1. Bedarfsermittlung</vt:lpstr>
      <vt:lpstr>2. Real Estate</vt:lpstr>
      <vt:lpstr>3. Konzept  Technik</vt:lpstr>
      <vt:lpstr>4. GB-Leitung</vt:lpstr>
      <vt:lpstr>Adresse_Standort</vt:lpstr>
      <vt:lpstr>Aktuelle_Ausbaustufe</vt:lpstr>
      <vt:lpstr>Ansprechpartner_Standort</vt:lpstr>
      <vt:lpstr>Anzahl_EBesucher_2025</vt:lpstr>
      <vt:lpstr>Bedarf_Gäste_Besucher</vt:lpstr>
      <vt:lpstr>Bedarf_SPIE</vt:lpstr>
      <vt:lpstr>'1. Bedarfsermittlung'!Druckbereich</vt:lpstr>
      <vt:lpstr>'2. Real Estate'!Druckbereich</vt:lpstr>
      <vt:lpstr>'3. Konzept  Technik'!Druckbereich</vt:lpstr>
      <vt:lpstr>'4. GB-Leitung'!Druckbereich</vt:lpstr>
      <vt:lpstr>'Vorwort zum Prozess'!Druckbereich</vt:lpstr>
      <vt:lpstr>EFahrzeuge_2025</vt:lpstr>
      <vt:lpstr>Firmierung</vt:lpstr>
      <vt:lpstr>Geschäftsbereich</vt:lpstr>
      <vt:lpstr>Gleichzeitigkeitsfaktor</vt:lpstr>
      <vt:lpstr>LadepunkteErrichtung</vt:lpstr>
      <vt:lpstr>LadepunkteVorhanden</vt:lpstr>
      <vt:lpstr>Leasinglaufzeit</vt:lpstr>
      <vt:lpstr>Leasingrate</vt:lpstr>
      <vt:lpstr>SummeKostennachFörderung</vt:lpstr>
      <vt:lpstr>SummeKostenvorFörderung</vt:lpstr>
      <vt:lpstr>SummeLeasing</vt:lpstr>
    </vt:vector>
  </TitlesOfParts>
  <Manager/>
  <Company>SAG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Mann, Timothy</dc:creator>
  <cp:keywords/>
  <dc:description/>
  <cp:lastModifiedBy>Jochheim, Anna SPIE</cp:lastModifiedBy>
  <cp:revision/>
  <cp:lastPrinted>2022-12-08T13:48:46Z</cp:lastPrinted>
  <dcterms:created xsi:type="dcterms:W3CDTF">2016-09-02T08:34:50Z</dcterms:created>
  <dcterms:modified xsi:type="dcterms:W3CDTF">2023-07-07T07:14:14Z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0x01010043BA5D69C1ABEC4C99D3148802F5134A</vt:lpwstr>
  </property>
</Properties>
</file>